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arcellusindia-my.sharepoint.com/personal/deven_marcellus_in/Documents/Work/CCP NEWSLETTERS/NL_October'21/Supporting/"/>
    </mc:Choice>
  </mc:AlternateContent>
  <xr:revisionPtr revIDLastSave="55" documentId="8_{889686F1-1B58-4989-A0AD-79156B398EAA}" xr6:coauthVersionLast="47" xr6:coauthVersionMax="47" xr10:uidLastSave="{57CBFA78-FC70-4786-AF1D-7EBF07F14F2A}"/>
  <bookViews>
    <workbookView xWindow="-108" yWindow="-108" windowWidth="23256" windowHeight="12576" tabRatio="931" firstSheet="1" activeTab="8" xr2:uid="{0C55BB22-E49D-4193-B832-AB25FBD11E3D}"/>
  </bookViews>
  <sheets>
    <sheet name="Untouched" sheetId="1" r:id="rId1"/>
    <sheet name="Scenario 1-Ride the tide" sheetId="2" r:id="rId2"/>
    <sheet name="Scenario 2a-Post facto" sheetId="3" r:id="rId3"/>
    <sheet name="Scenario 2b-Post facto" sheetId="7" r:id="rId4"/>
    <sheet name="Scenario 2c-Post facto" sheetId="5" r:id="rId5"/>
    <sheet name="Scenario 3a-Post facto" sheetId="8" r:id="rId6"/>
    <sheet name="Scenario 3b-Post facto" sheetId="11" r:id="rId7"/>
    <sheet name="Scenario 3c-Post facto" sheetId="9" r:id="rId8"/>
    <sheet name="Summary table" sheetId="10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11" l="1"/>
  <c r="E41" i="11" s="1"/>
  <c r="B39" i="11"/>
  <c r="B41" i="11" s="1"/>
  <c r="F37" i="11"/>
  <c r="F36" i="11"/>
  <c r="C36" i="11"/>
  <c r="C37" i="11" s="1"/>
  <c r="F28" i="11"/>
  <c r="F29" i="11" s="1"/>
  <c r="F30" i="11" s="1"/>
  <c r="F31" i="11" s="1"/>
  <c r="F32" i="11" s="1"/>
  <c r="F33" i="11" s="1"/>
  <c r="E28" i="11"/>
  <c r="C28" i="11"/>
  <c r="C29" i="11" s="1"/>
  <c r="C30" i="11" s="1"/>
  <c r="C31" i="11" s="1"/>
  <c r="C32" i="11" s="1"/>
  <c r="C33" i="11" s="1"/>
  <c r="E27" i="11"/>
  <c r="B27" i="1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C38" i="11" s="1"/>
  <c r="F24" i="11"/>
  <c r="F25" i="11" s="1"/>
  <c r="C24" i="11"/>
  <c r="C25" i="11" s="1"/>
  <c r="F16" i="11"/>
  <c r="F17" i="11" s="1"/>
  <c r="F18" i="11" s="1"/>
  <c r="F19" i="11" s="1"/>
  <c r="F20" i="11" s="1"/>
  <c r="F21" i="11" s="1"/>
  <c r="C16" i="11"/>
  <c r="C17" i="11" s="1"/>
  <c r="C18" i="11" s="1"/>
  <c r="C19" i="11" s="1"/>
  <c r="C20" i="11" s="1"/>
  <c r="C21" i="11" s="1"/>
  <c r="E15" i="11"/>
  <c r="E16" i="11" s="1"/>
  <c r="B15" i="1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C26" i="11" s="1"/>
  <c r="C13" i="11"/>
  <c r="F12" i="11"/>
  <c r="F13" i="11" s="1"/>
  <c r="C12" i="11"/>
  <c r="F5" i="11"/>
  <c r="F6" i="11" s="1"/>
  <c r="F7" i="11" s="1"/>
  <c r="F8" i="11" s="1"/>
  <c r="F9" i="11" s="1"/>
  <c r="C5" i="11"/>
  <c r="C6" i="11" s="1"/>
  <c r="C7" i="11" s="1"/>
  <c r="C8" i="11" s="1"/>
  <c r="C9" i="11" s="1"/>
  <c r="E4" i="11"/>
  <c r="B4" i="11"/>
  <c r="B5" i="11" s="1"/>
  <c r="B6" i="11" s="1"/>
  <c r="B7" i="11" s="1"/>
  <c r="B8" i="11" s="1"/>
  <c r="B9" i="11" s="1"/>
  <c r="B10" i="11" s="1"/>
  <c r="B11" i="11" s="1"/>
  <c r="B12" i="11" s="1"/>
  <c r="B13" i="11" s="1"/>
  <c r="C14" i="11" s="1"/>
  <c r="A4" i="11"/>
  <c r="A5" i="11" s="1"/>
  <c r="A6" i="11" s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J3" i="11"/>
  <c r="D3" i="11" s="1"/>
  <c r="D4" i="11" s="1"/>
  <c r="K3" i="11"/>
  <c r="L3" i="11" s="1"/>
  <c r="I12" i="10"/>
  <c r="I11" i="10"/>
  <c r="I10" i="10"/>
  <c r="I8" i="10"/>
  <c r="I7" i="10"/>
  <c r="I6" i="10"/>
  <c r="E17" i="11" l="1"/>
  <c r="J4" i="11"/>
  <c r="D5" i="11"/>
  <c r="G3" i="11"/>
  <c r="G4" i="11" s="1"/>
  <c r="G5" i="11" s="1"/>
  <c r="G6" i="11" s="1"/>
  <c r="G7" i="11" s="1"/>
  <c r="G8" i="11" s="1"/>
  <c r="G9" i="11" s="1"/>
  <c r="G10" i="11" s="1"/>
  <c r="E29" i="11"/>
  <c r="E5" i="11"/>
  <c r="I39" i="9"/>
  <c r="I35" i="9"/>
  <c r="I27" i="9"/>
  <c r="I23" i="9"/>
  <c r="I15" i="9"/>
  <c r="E39" i="9"/>
  <c r="E41" i="9" s="1"/>
  <c r="B39" i="9"/>
  <c r="B41" i="9" s="1"/>
  <c r="F37" i="9"/>
  <c r="F36" i="9"/>
  <c r="C36" i="9"/>
  <c r="C37" i="9" s="1"/>
  <c r="C29" i="9"/>
  <c r="C30" i="9" s="1"/>
  <c r="C31" i="9" s="1"/>
  <c r="C32" i="9" s="1"/>
  <c r="C33" i="9" s="1"/>
  <c r="F28" i="9"/>
  <c r="F29" i="9" s="1"/>
  <c r="F30" i="9" s="1"/>
  <c r="F31" i="9" s="1"/>
  <c r="F32" i="9" s="1"/>
  <c r="F33" i="9" s="1"/>
  <c r="C28" i="9"/>
  <c r="E27" i="9"/>
  <c r="B27" i="9"/>
  <c r="B28" i="9" s="1"/>
  <c r="B29" i="9" s="1"/>
  <c r="F24" i="9"/>
  <c r="F25" i="9" s="1"/>
  <c r="C24" i="9"/>
  <c r="C25" i="9" s="1"/>
  <c r="C17" i="9"/>
  <c r="C18" i="9" s="1"/>
  <c r="C19" i="9" s="1"/>
  <c r="C20" i="9" s="1"/>
  <c r="C21" i="9" s="1"/>
  <c r="F16" i="9"/>
  <c r="F17" i="9" s="1"/>
  <c r="F18" i="9" s="1"/>
  <c r="F19" i="9" s="1"/>
  <c r="F20" i="9" s="1"/>
  <c r="F21" i="9" s="1"/>
  <c r="C16" i="9"/>
  <c r="B16" i="9"/>
  <c r="B17" i="9" s="1"/>
  <c r="B18" i="9" s="1"/>
  <c r="B19" i="9" s="1"/>
  <c r="B20" i="9" s="1"/>
  <c r="B21" i="9" s="1"/>
  <c r="B22" i="9" s="1"/>
  <c r="B23" i="9" s="1"/>
  <c r="B24" i="9" s="1"/>
  <c r="B25" i="9" s="1"/>
  <c r="C26" i="9" s="1"/>
  <c r="E15" i="9"/>
  <c r="B15" i="9"/>
  <c r="F13" i="9"/>
  <c r="F12" i="9"/>
  <c r="C12" i="9"/>
  <c r="C13" i="9" s="1"/>
  <c r="A12" i="9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I11" i="9"/>
  <c r="C9" i="9"/>
  <c r="F6" i="9"/>
  <c r="F7" i="9" s="1"/>
  <c r="F8" i="9" s="1"/>
  <c r="F9" i="9" s="1"/>
  <c r="B6" i="9"/>
  <c r="B7" i="9" s="1"/>
  <c r="B8" i="9" s="1"/>
  <c r="F5" i="9"/>
  <c r="C5" i="9"/>
  <c r="C6" i="9" s="1"/>
  <c r="C7" i="9" s="1"/>
  <c r="C8" i="9" s="1"/>
  <c r="A5" i="9"/>
  <c r="A6" i="9" s="1"/>
  <c r="A7" i="9" s="1"/>
  <c r="A8" i="9" s="1"/>
  <c r="A9" i="9" s="1"/>
  <c r="A10" i="9" s="1"/>
  <c r="A11" i="9" s="1"/>
  <c r="E4" i="9"/>
  <c r="B4" i="9"/>
  <c r="B5" i="9" s="1"/>
  <c r="A4" i="9"/>
  <c r="J3" i="9"/>
  <c r="D3" i="9" s="1"/>
  <c r="D4" i="9" s="1"/>
  <c r="K3" i="9"/>
  <c r="I39" i="8"/>
  <c r="I35" i="8"/>
  <c r="I27" i="8"/>
  <c r="I23" i="8"/>
  <c r="I15" i="8"/>
  <c r="I11" i="8"/>
  <c r="E39" i="8"/>
  <c r="E41" i="8" s="1"/>
  <c r="B39" i="8"/>
  <c r="B41" i="8" s="1"/>
  <c r="F36" i="8"/>
  <c r="F37" i="8" s="1"/>
  <c r="C36" i="8"/>
  <c r="C37" i="8" s="1"/>
  <c r="C29" i="8"/>
  <c r="C30" i="8" s="1"/>
  <c r="C31" i="8" s="1"/>
  <c r="C32" i="8" s="1"/>
  <c r="C33" i="8" s="1"/>
  <c r="F28" i="8"/>
  <c r="F29" i="8" s="1"/>
  <c r="F30" i="8" s="1"/>
  <c r="F31" i="8" s="1"/>
  <c r="F32" i="8" s="1"/>
  <c r="F33" i="8" s="1"/>
  <c r="C28" i="8"/>
  <c r="E27" i="8"/>
  <c r="E28" i="8" s="1"/>
  <c r="B27" i="8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C38" i="8" s="1"/>
  <c r="F24" i="8"/>
  <c r="F25" i="8" s="1"/>
  <c r="C24" i="8"/>
  <c r="C25" i="8" s="1"/>
  <c r="C17" i="8"/>
  <c r="C18" i="8" s="1"/>
  <c r="C19" i="8" s="1"/>
  <c r="C20" i="8" s="1"/>
  <c r="C21" i="8" s="1"/>
  <c r="F16" i="8"/>
  <c r="F17" i="8" s="1"/>
  <c r="F18" i="8" s="1"/>
  <c r="F19" i="8" s="1"/>
  <c r="F20" i="8" s="1"/>
  <c r="F21" i="8" s="1"/>
  <c r="C16" i="8"/>
  <c r="E15" i="8"/>
  <c r="E16" i="8" s="1"/>
  <c r="B15" i="8"/>
  <c r="B16" i="8" s="1"/>
  <c r="B17" i="8" s="1"/>
  <c r="F12" i="8"/>
  <c r="F13" i="8" s="1"/>
  <c r="C12" i="8"/>
  <c r="C13" i="8" s="1"/>
  <c r="F6" i="8"/>
  <c r="F7" i="8" s="1"/>
  <c r="F8" i="8" s="1"/>
  <c r="F9" i="8" s="1"/>
  <c r="F5" i="8"/>
  <c r="C5" i="8"/>
  <c r="C6" i="8" s="1"/>
  <c r="C7" i="8" s="1"/>
  <c r="C8" i="8" s="1"/>
  <c r="C9" i="8" s="1"/>
  <c r="A5" i="8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E4" i="8"/>
  <c r="B4" i="8"/>
  <c r="A4" i="8"/>
  <c r="J3" i="8"/>
  <c r="D3" i="8" s="1"/>
  <c r="D4" i="8" s="1"/>
  <c r="I3" i="8"/>
  <c r="K3" i="8" s="1"/>
  <c r="L3" i="8" s="1"/>
  <c r="F12" i="5"/>
  <c r="F13" i="5" s="1"/>
  <c r="F25" i="5"/>
  <c r="F24" i="5"/>
  <c r="E39" i="7"/>
  <c r="E41" i="7" s="1"/>
  <c r="B39" i="7"/>
  <c r="B41" i="7" s="1"/>
  <c r="F37" i="7"/>
  <c r="F36" i="7"/>
  <c r="C36" i="7"/>
  <c r="C37" i="7" s="1"/>
  <c r="C30" i="7"/>
  <c r="C31" i="7" s="1"/>
  <c r="C32" i="7" s="1"/>
  <c r="C33" i="7" s="1"/>
  <c r="C29" i="7"/>
  <c r="F28" i="7"/>
  <c r="F29" i="7" s="1"/>
  <c r="F30" i="7" s="1"/>
  <c r="F31" i="7" s="1"/>
  <c r="F32" i="7" s="1"/>
  <c r="F33" i="7" s="1"/>
  <c r="E28" i="7"/>
  <c r="C28" i="7"/>
  <c r="E27" i="7"/>
  <c r="B27" i="7"/>
  <c r="B28" i="7" s="1"/>
  <c r="B29" i="7" s="1"/>
  <c r="B30" i="7" s="1"/>
  <c r="F25" i="7"/>
  <c r="F24" i="7"/>
  <c r="C24" i="7"/>
  <c r="C25" i="7" s="1"/>
  <c r="C18" i="7"/>
  <c r="C19" i="7" s="1"/>
  <c r="C20" i="7" s="1"/>
  <c r="C21" i="7" s="1"/>
  <c r="C17" i="7"/>
  <c r="F16" i="7"/>
  <c r="F17" i="7" s="1"/>
  <c r="F18" i="7" s="1"/>
  <c r="F19" i="7" s="1"/>
  <c r="F20" i="7" s="1"/>
  <c r="F21" i="7" s="1"/>
  <c r="E16" i="7"/>
  <c r="C16" i="7"/>
  <c r="E15" i="7"/>
  <c r="B15" i="7"/>
  <c r="B16" i="7" s="1"/>
  <c r="B17" i="7" s="1"/>
  <c r="B18" i="7" s="1"/>
  <c r="F13" i="7"/>
  <c r="F12" i="7"/>
  <c r="C12" i="7"/>
  <c r="C13" i="7" s="1"/>
  <c r="F7" i="7"/>
  <c r="F8" i="7" s="1"/>
  <c r="F9" i="7" s="1"/>
  <c r="F6" i="7"/>
  <c r="C6" i="7"/>
  <c r="C7" i="7" s="1"/>
  <c r="C8" i="7" s="1"/>
  <c r="C9" i="7" s="1"/>
  <c r="F5" i="7"/>
  <c r="C5" i="7"/>
  <c r="B5" i="7"/>
  <c r="B6" i="7" s="1"/>
  <c r="B7" i="7" s="1"/>
  <c r="B8" i="7" s="1"/>
  <c r="B9" i="7" s="1"/>
  <c r="B10" i="7" s="1"/>
  <c r="B11" i="7" s="1"/>
  <c r="B12" i="7" s="1"/>
  <c r="A5" i="7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E4" i="7"/>
  <c r="K4" i="7" s="1"/>
  <c r="B4" i="7"/>
  <c r="A4" i="7"/>
  <c r="K3" i="7"/>
  <c r="L3" i="7" s="1"/>
  <c r="J3" i="7"/>
  <c r="I3" i="7"/>
  <c r="G3" i="7"/>
  <c r="G4" i="7" s="1"/>
  <c r="G5" i="7" s="1"/>
  <c r="G6" i="7" s="1"/>
  <c r="G7" i="7" s="1"/>
  <c r="G8" i="7" s="1"/>
  <c r="G9" i="7" s="1"/>
  <c r="G10" i="7" s="1"/>
  <c r="D3" i="7"/>
  <c r="D4" i="7" s="1"/>
  <c r="F36" i="5"/>
  <c r="F37" i="5" s="1"/>
  <c r="E41" i="5"/>
  <c r="E39" i="5"/>
  <c r="B39" i="5"/>
  <c r="B41" i="5" s="1"/>
  <c r="C36" i="5"/>
  <c r="C37" i="5" s="1"/>
  <c r="F29" i="5"/>
  <c r="F30" i="5" s="1"/>
  <c r="F31" i="5" s="1"/>
  <c r="F32" i="5" s="1"/>
  <c r="F33" i="5" s="1"/>
  <c r="F28" i="5"/>
  <c r="E28" i="5"/>
  <c r="C28" i="5"/>
  <c r="C29" i="5" s="1"/>
  <c r="C30" i="5" s="1"/>
  <c r="C31" i="5" s="1"/>
  <c r="C32" i="5" s="1"/>
  <c r="C33" i="5" s="1"/>
  <c r="B28" i="5"/>
  <c r="B29" i="5" s="1"/>
  <c r="E27" i="5"/>
  <c r="B27" i="5"/>
  <c r="C24" i="5"/>
  <c r="C25" i="5" s="1"/>
  <c r="F17" i="5"/>
  <c r="F18" i="5" s="1"/>
  <c r="F19" i="5" s="1"/>
  <c r="F20" i="5" s="1"/>
  <c r="F21" i="5" s="1"/>
  <c r="F16" i="5"/>
  <c r="C16" i="5"/>
  <c r="C17" i="5" s="1"/>
  <c r="C18" i="5" s="1"/>
  <c r="C19" i="5" s="1"/>
  <c r="C20" i="5" s="1"/>
  <c r="C21" i="5" s="1"/>
  <c r="E15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C12" i="5"/>
  <c r="C13" i="5" s="1"/>
  <c r="C7" i="5"/>
  <c r="C8" i="5" s="1"/>
  <c r="C9" i="5" s="1"/>
  <c r="C6" i="5"/>
  <c r="F5" i="5"/>
  <c r="F6" i="5" s="1"/>
  <c r="F7" i="5" s="1"/>
  <c r="F8" i="5" s="1"/>
  <c r="F9" i="5" s="1"/>
  <c r="E5" i="5"/>
  <c r="C5" i="5"/>
  <c r="E4" i="5"/>
  <c r="D4" i="5"/>
  <c r="J4" i="5" s="1"/>
  <c r="B4" i="5"/>
  <c r="B5" i="5" s="1"/>
  <c r="B6" i="5" s="1"/>
  <c r="B7" i="5" s="1"/>
  <c r="B8" i="5" s="1"/>
  <c r="B9" i="5" s="1"/>
  <c r="B10" i="5" s="1"/>
  <c r="B11" i="5" s="1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K3" i="5"/>
  <c r="G3" i="5" s="1"/>
  <c r="G4" i="5" s="1"/>
  <c r="K4" i="5" s="1"/>
  <c r="J3" i="5"/>
  <c r="I3" i="5"/>
  <c r="D3" i="5"/>
  <c r="J5" i="11" l="1"/>
  <c r="D6" i="11"/>
  <c r="K5" i="11"/>
  <c r="E6" i="11"/>
  <c r="E18" i="11"/>
  <c r="E30" i="11"/>
  <c r="K4" i="11"/>
  <c r="J4" i="9"/>
  <c r="D5" i="9"/>
  <c r="B9" i="9"/>
  <c r="B10" i="9" s="1"/>
  <c r="B11" i="9" s="1"/>
  <c r="B12" i="9" s="1"/>
  <c r="B13" i="9" s="1"/>
  <c r="C14" i="9" s="1"/>
  <c r="L3" i="9"/>
  <c r="G3" i="9"/>
  <c r="G4" i="9" s="1"/>
  <c r="G5" i="9" s="1"/>
  <c r="G6" i="9" s="1"/>
  <c r="G7" i="9" s="1"/>
  <c r="G8" i="9" s="1"/>
  <c r="G9" i="9" s="1"/>
  <c r="G10" i="9" s="1"/>
  <c r="B30" i="9"/>
  <c r="B31" i="9" s="1"/>
  <c r="B32" i="9" s="1"/>
  <c r="B33" i="9" s="1"/>
  <c r="B34" i="9" s="1"/>
  <c r="B35" i="9" s="1"/>
  <c r="B36" i="9" s="1"/>
  <c r="B37" i="9" s="1"/>
  <c r="C38" i="9" s="1"/>
  <c r="E16" i="9"/>
  <c r="E28" i="9"/>
  <c r="E5" i="9"/>
  <c r="E29" i="8"/>
  <c r="G3" i="8"/>
  <c r="G4" i="8" s="1"/>
  <c r="G5" i="8" s="1"/>
  <c r="G6" i="8" s="1"/>
  <c r="G7" i="8" s="1"/>
  <c r="G8" i="8" s="1"/>
  <c r="G9" i="8" s="1"/>
  <c r="G10" i="8" s="1"/>
  <c r="J4" i="8"/>
  <c r="D5" i="8"/>
  <c r="B18" i="8"/>
  <c r="B19" i="8" s="1"/>
  <c r="B20" i="8" s="1"/>
  <c r="B21" i="8" s="1"/>
  <c r="B22" i="8" s="1"/>
  <c r="B23" i="8" s="1"/>
  <c r="B24" i="8" s="1"/>
  <c r="B25" i="8" s="1"/>
  <c r="C26" i="8" s="1"/>
  <c r="E17" i="8"/>
  <c r="E5" i="8"/>
  <c r="B5" i="8"/>
  <c r="B6" i="8" s="1"/>
  <c r="B7" i="8" s="1"/>
  <c r="B8" i="8" s="1"/>
  <c r="B9" i="8" s="1"/>
  <c r="B10" i="8" s="1"/>
  <c r="B11" i="8" s="1"/>
  <c r="B12" i="8" s="1"/>
  <c r="B13" i="8" s="1"/>
  <c r="C14" i="8" s="1"/>
  <c r="B13" i="7"/>
  <c r="C14" i="7" s="1"/>
  <c r="J4" i="7"/>
  <c r="D5" i="7"/>
  <c r="B19" i="7"/>
  <c r="B20" i="7" s="1"/>
  <c r="B21" i="7" s="1"/>
  <c r="B22" i="7" s="1"/>
  <c r="B23" i="7" s="1"/>
  <c r="B24" i="7" s="1"/>
  <c r="B25" i="7" s="1"/>
  <c r="C26" i="7" s="1"/>
  <c r="B31" i="7"/>
  <c r="B32" i="7" s="1"/>
  <c r="B33" i="7" s="1"/>
  <c r="B34" i="7" s="1"/>
  <c r="B35" i="7" s="1"/>
  <c r="B36" i="7" s="1"/>
  <c r="B37" i="7" s="1"/>
  <c r="C38" i="7" s="1"/>
  <c r="E5" i="7"/>
  <c r="E17" i="7"/>
  <c r="E29" i="7"/>
  <c r="B12" i="5"/>
  <c r="B13" i="5" s="1"/>
  <c r="C14" i="5" s="1"/>
  <c r="H4" i="5"/>
  <c r="B25" i="5"/>
  <c r="C26" i="5" s="1"/>
  <c r="E16" i="5"/>
  <c r="L4" i="5"/>
  <c r="I4" i="5" s="1"/>
  <c r="B30" i="5"/>
  <c r="B31" i="5" s="1"/>
  <c r="B32" i="5" s="1"/>
  <c r="B33" i="5" s="1"/>
  <c r="B34" i="5" s="1"/>
  <c r="B35" i="5" s="1"/>
  <c r="B36" i="5" s="1"/>
  <c r="B37" i="5" s="1"/>
  <c r="C38" i="5" s="1"/>
  <c r="D5" i="5"/>
  <c r="K5" i="5"/>
  <c r="E6" i="5"/>
  <c r="E29" i="5"/>
  <c r="G5" i="5"/>
  <c r="G6" i="5" s="1"/>
  <c r="G7" i="5" s="1"/>
  <c r="G8" i="5" s="1"/>
  <c r="G9" i="5" s="1"/>
  <c r="G10" i="5" s="1"/>
  <c r="L3" i="5"/>
  <c r="D39" i="3"/>
  <c r="G39" i="3"/>
  <c r="D35" i="3"/>
  <c r="G35" i="3"/>
  <c r="G27" i="3"/>
  <c r="D27" i="3"/>
  <c r="D23" i="3"/>
  <c r="G23" i="3"/>
  <c r="G15" i="3"/>
  <c r="D15" i="3"/>
  <c r="G11" i="3"/>
  <c r="D11" i="3"/>
  <c r="B41" i="3"/>
  <c r="E39" i="3"/>
  <c r="E41" i="3" s="1"/>
  <c r="B39" i="3"/>
  <c r="C37" i="3"/>
  <c r="F36" i="3"/>
  <c r="F37" i="3" s="1"/>
  <c r="C36" i="3"/>
  <c r="C33" i="3"/>
  <c r="C29" i="3"/>
  <c r="C30" i="3" s="1"/>
  <c r="C31" i="3" s="1"/>
  <c r="C32" i="3" s="1"/>
  <c r="F28" i="3"/>
  <c r="F29" i="3" s="1"/>
  <c r="E29" i="3" s="1"/>
  <c r="E28" i="3"/>
  <c r="C28" i="3"/>
  <c r="B28" i="3"/>
  <c r="E27" i="3"/>
  <c r="B27" i="3"/>
  <c r="C25" i="3"/>
  <c r="F24" i="3"/>
  <c r="F25" i="3" s="1"/>
  <c r="C24" i="3"/>
  <c r="C17" i="3"/>
  <c r="C18" i="3" s="1"/>
  <c r="C19" i="3" s="1"/>
  <c r="C20" i="3" s="1"/>
  <c r="C21" i="3" s="1"/>
  <c r="F16" i="3"/>
  <c r="E16" i="3" s="1"/>
  <c r="C16" i="3"/>
  <c r="B16" i="3"/>
  <c r="B17" i="3" s="1"/>
  <c r="B18" i="3" s="1"/>
  <c r="B19" i="3" s="1"/>
  <c r="B20" i="3" s="1"/>
  <c r="E15" i="3"/>
  <c r="B15" i="3"/>
  <c r="C13" i="3"/>
  <c r="F12" i="3"/>
  <c r="F13" i="3" s="1"/>
  <c r="C12" i="3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7" i="3"/>
  <c r="A8" i="3" s="1"/>
  <c r="F6" i="3"/>
  <c r="F7" i="3" s="1"/>
  <c r="F8" i="3" s="1"/>
  <c r="F9" i="3" s="1"/>
  <c r="F5" i="3"/>
  <c r="E5" i="3"/>
  <c r="C5" i="3"/>
  <c r="C6" i="3" s="1"/>
  <c r="C7" i="3" s="1"/>
  <c r="C8" i="3" s="1"/>
  <c r="C9" i="3" s="1"/>
  <c r="A5" i="3"/>
  <c r="A6" i="3" s="1"/>
  <c r="E4" i="3"/>
  <c r="K4" i="3" s="1"/>
  <c r="D4" i="3"/>
  <c r="D5" i="3" s="1"/>
  <c r="B4" i="3"/>
  <c r="A4" i="3"/>
  <c r="K3" i="3"/>
  <c r="G3" i="3" s="1"/>
  <c r="G4" i="3" s="1"/>
  <c r="G5" i="3" s="1"/>
  <c r="G6" i="3" s="1"/>
  <c r="G7" i="3" s="1"/>
  <c r="G8" i="3" s="1"/>
  <c r="G9" i="3" s="1"/>
  <c r="G10" i="3" s="1"/>
  <c r="G12" i="3" s="1"/>
  <c r="G13" i="3" s="1"/>
  <c r="G14" i="3" s="1"/>
  <c r="J3" i="3"/>
  <c r="L3" i="3" s="1"/>
  <c r="I3" i="3"/>
  <c r="D3" i="3"/>
  <c r="E39" i="2"/>
  <c r="B39" i="2"/>
  <c r="F37" i="2"/>
  <c r="F36" i="2"/>
  <c r="E34" i="2"/>
  <c r="E35" i="2" s="1"/>
  <c r="E36" i="2" s="1"/>
  <c r="E37" i="2" s="1"/>
  <c r="C37" i="2"/>
  <c r="C36" i="2"/>
  <c r="B34" i="2"/>
  <c r="B35" i="2" s="1"/>
  <c r="B36" i="2" s="1"/>
  <c r="B37" i="2" s="1"/>
  <c r="C38" i="2" s="1"/>
  <c r="E27" i="2"/>
  <c r="F25" i="2"/>
  <c r="F24" i="2"/>
  <c r="E22" i="2"/>
  <c r="E23" i="2" s="1"/>
  <c r="E24" i="2" s="1"/>
  <c r="E25" i="2" s="1"/>
  <c r="F26" i="2" s="1"/>
  <c r="C24" i="2"/>
  <c r="C25" i="2" s="1"/>
  <c r="B22" i="2"/>
  <c r="B23" i="2" s="1"/>
  <c r="B24" i="2" s="1"/>
  <c r="B25" i="2" s="1"/>
  <c r="C26" i="2" s="1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F12" i="2"/>
  <c r="F13" i="2" s="1"/>
  <c r="E10" i="2"/>
  <c r="E11" i="2" s="1"/>
  <c r="E12" i="2" s="1"/>
  <c r="C14" i="2"/>
  <c r="B11" i="2"/>
  <c r="B12" i="2" s="1"/>
  <c r="B13" i="2" s="1"/>
  <c r="B10" i="2"/>
  <c r="F6" i="2"/>
  <c r="F7" i="2" s="1"/>
  <c r="F8" i="2" s="1"/>
  <c r="F9" i="2" s="1"/>
  <c r="F5" i="2"/>
  <c r="C5" i="2"/>
  <c r="C6" i="2" s="1"/>
  <c r="C7" i="2" s="1"/>
  <c r="C8" i="2" s="1"/>
  <c r="C9" i="2" s="1"/>
  <c r="C12" i="2" s="1"/>
  <c r="C13" i="2" s="1"/>
  <c r="C16" i="2" s="1"/>
  <c r="C17" i="2" s="1"/>
  <c r="C18" i="2" s="1"/>
  <c r="C19" i="2" s="1"/>
  <c r="C20" i="2" s="1"/>
  <c r="C21" i="2" s="1"/>
  <c r="B5" i="2"/>
  <c r="B6" i="2" s="1"/>
  <c r="B7" i="2" s="1"/>
  <c r="B8" i="2" s="1"/>
  <c r="B9" i="2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E4" i="2"/>
  <c r="B4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J3" i="2"/>
  <c r="D3" i="2" s="1"/>
  <c r="D4" i="2" s="1"/>
  <c r="J4" i="2" s="1"/>
  <c r="I3" i="2"/>
  <c r="K3" i="2" s="1"/>
  <c r="L3" i="2" s="1"/>
  <c r="G3" i="2"/>
  <c r="L41" i="1"/>
  <c r="K41" i="1"/>
  <c r="J41" i="1"/>
  <c r="E41" i="1"/>
  <c r="B41" i="1"/>
  <c r="K39" i="1"/>
  <c r="G39" i="1"/>
  <c r="F39" i="1"/>
  <c r="E39" i="1"/>
  <c r="D39" i="1"/>
  <c r="C39" i="1"/>
  <c r="B39" i="1"/>
  <c r="J39" i="1" s="1"/>
  <c r="A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I4" i="1"/>
  <c r="H4" i="1"/>
  <c r="K38" i="1"/>
  <c r="L38" i="1" s="1"/>
  <c r="J38" i="1"/>
  <c r="K37" i="1"/>
  <c r="L37" i="1" s="1"/>
  <c r="J37" i="1"/>
  <c r="K36" i="1"/>
  <c r="L36" i="1" s="1"/>
  <c r="J36" i="1"/>
  <c r="L35" i="1"/>
  <c r="K35" i="1"/>
  <c r="J35" i="1"/>
  <c r="K34" i="1"/>
  <c r="L34" i="1" s="1"/>
  <c r="J34" i="1"/>
  <c r="K33" i="1"/>
  <c r="L33" i="1" s="1"/>
  <c r="J33" i="1"/>
  <c r="K32" i="1"/>
  <c r="L32" i="1" s="1"/>
  <c r="J32" i="1"/>
  <c r="L31" i="1"/>
  <c r="K31" i="1"/>
  <c r="J31" i="1"/>
  <c r="K30" i="1"/>
  <c r="L30" i="1" s="1"/>
  <c r="J30" i="1"/>
  <c r="K29" i="1"/>
  <c r="L29" i="1" s="1"/>
  <c r="J29" i="1"/>
  <c r="K28" i="1"/>
  <c r="L28" i="1" s="1"/>
  <c r="J28" i="1"/>
  <c r="L27" i="1"/>
  <c r="K27" i="1"/>
  <c r="J27" i="1"/>
  <c r="K26" i="1"/>
  <c r="L26" i="1" s="1"/>
  <c r="J26" i="1"/>
  <c r="K25" i="1"/>
  <c r="L25" i="1" s="1"/>
  <c r="J25" i="1"/>
  <c r="K24" i="1"/>
  <c r="L24" i="1" s="1"/>
  <c r="J24" i="1"/>
  <c r="L23" i="1"/>
  <c r="K23" i="1"/>
  <c r="J23" i="1"/>
  <c r="K22" i="1"/>
  <c r="L22" i="1" s="1"/>
  <c r="J22" i="1"/>
  <c r="K21" i="1"/>
  <c r="L21" i="1" s="1"/>
  <c r="J21" i="1"/>
  <c r="K20" i="1"/>
  <c r="L20" i="1" s="1"/>
  <c r="J20" i="1"/>
  <c r="L19" i="1"/>
  <c r="K19" i="1"/>
  <c r="J19" i="1"/>
  <c r="K18" i="1"/>
  <c r="L18" i="1" s="1"/>
  <c r="J18" i="1"/>
  <c r="K17" i="1"/>
  <c r="L17" i="1" s="1"/>
  <c r="J17" i="1"/>
  <c r="K16" i="1"/>
  <c r="L16" i="1" s="1"/>
  <c r="J16" i="1"/>
  <c r="L15" i="1"/>
  <c r="K15" i="1"/>
  <c r="J15" i="1"/>
  <c r="K14" i="1"/>
  <c r="L14" i="1" s="1"/>
  <c r="J14" i="1"/>
  <c r="K13" i="1"/>
  <c r="L13" i="1" s="1"/>
  <c r="J13" i="1"/>
  <c r="K12" i="1"/>
  <c r="L12" i="1" s="1"/>
  <c r="J12" i="1"/>
  <c r="L11" i="1"/>
  <c r="K11" i="1"/>
  <c r="J11" i="1"/>
  <c r="K10" i="1"/>
  <c r="L10" i="1" s="1"/>
  <c r="J10" i="1"/>
  <c r="K9" i="1"/>
  <c r="L9" i="1" s="1"/>
  <c r="J9" i="1"/>
  <c r="K8" i="1"/>
  <c r="L8" i="1" s="1"/>
  <c r="J8" i="1"/>
  <c r="L7" i="1"/>
  <c r="K7" i="1"/>
  <c r="J7" i="1"/>
  <c r="K6" i="1"/>
  <c r="L6" i="1" s="1"/>
  <c r="J6" i="1"/>
  <c r="K5" i="1"/>
  <c r="L5" i="1" s="1"/>
  <c r="J5" i="1"/>
  <c r="L4" i="1"/>
  <c r="K4" i="1"/>
  <c r="J4" i="1"/>
  <c r="I3" i="1"/>
  <c r="K3" i="1" s="1"/>
  <c r="G3" i="1" s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J3" i="1"/>
  <c r="D3" i="1" s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E31" i="11" l="1"/>
  <c r="E19" i="11"/>
  <c r="K6" i="11"/>
  <c r="E7" i="11"/>
  <c r="L5" i="11"/>
  <c r="L4" i="11"/>
  <c r="I4" i="11" s="1"/>
  <c r="D7" i="11"/>
  <c r="J6" i="11"/>
  <c r="K4" i="9"/>
  <c r="L4" i="9" s="1"/>
  <c r="E29" i="9"/>
  <c r="K5" i="9"/>
  <c r="E6" i="9"/>
  <c r="E17" i="9"/>
  <c r="J5" i="9"/>
  <c r="D6" i="9"/>
  <c r="E30" i="8"/>
  <c r="E18" i="8"/>
  <c r="K5" i="8"/>
  <c r="E6" i="8"/>
  <c r="J5" i="8"/>
  <c r="D6" i="8"/>
  <c r="K4" i="8"/>
  <c r="K5" i="7"/>
  <c r="E6" i="7"/>
  <c r="L4" i="7"/>
  <c r="E30" i="7"/>
  <c r="E18" i="7"/>
  <c r="D6" i="7"/>
  <c r="J5" i="7"/>
  <c r="M4" i="5"/>
  <c r="E30" i="5"/>
  <c r="E17" i="5"/>
  <c r="E7" i="5"/>
  <c r="K6" i="5"/>
  <c r="D6" i="5"/>
  <c r="J5" i="5"/>
  <c r="L5" i="5" s="1"/>
  <c r="K14" i="3"/>
  <c r="B21" i="3"/>
  <c r="B22" i="3" s="1"/>
  <c r="B23" i="3" s="1"/>
  <c r="B24" i="3" s="1"/>
  <c r="B25" i="3" s="1"/>
  <c r="C26" i="3" s="1"/>
  <c r="D6" i="3"/>
  <c r="E6" i="3"/>
  <c r="J4" i="3"/>
  <c r="B29" i="3"/>
  <c r="B30" i="3" s="1"/>
  <c r="B31" i="3" s="1"/>
  <c r="B32" i="3" s="1"/>
  <c r="B33" i="3" s="1"/>
  <c r="B34" i="3" s="1"/>
  <c r="B35" i="3" s="1"/>
  <c r="B36" i="3" s="1"/>
  <c r="B37" i="3" s="1"/>
  <c r="C38" i="3" s="1"/>
  <c r="E17" i="3"/>
  <c r="K5" i="3"/>
  <c r="B5" i="3"/>
  <c r="B6" i="3" s="1"/>
  <c r="B7" i="3" s="1"/>
  <c r="B8" i="3" s="1"/>
  <c r="B9" i="3" s="1"/>
  <c r="B10" i="3" s="1"/>
  <c r="B11" i="3" s="1"/>
  <c r="B12" i="3" s="1"/>
  <c r="B13" i="3" s="1"/>
  <c r="C14" i="3" s="1"/>
  <c r="F30" i="3"/>
  <c r="F31" i="3" s="1"/>
  <c r="F32" i="3" s="1"/>
  <c r="F33" i="3" s="1"/>
  <c r="F17" i="3"/>
  <c r="F18" i="3" s="1"/>
  <c r="F19" i="3" s="1"/>
  <c r="F20" i="3" s="1"/>
  <c r="F21" i="3" s="1"/>
  <c r="F38" i="2"/>
  <c r="C28" i="2"/>
  <c r="C29" i="2" s="1"/>
  <c r="C30" i="2" s="1"/>
  <c r="C31" i="2" s="1"/>
  <c r="C32" i="2" s="1"/>
  <c r="C33" i="2" s="1"/>
  <c r="E13" i="2"/>
  <c r="F14" i="2" s="1"/>
  <c r="F16" i="2"/>
  <c r="F17" i="2" s="1"/>
  <c r="F18" i="2" s="1"/>
  <c r="F19" i="2" s="1"/>
  <c r="F20" i="2" s="1"/>
  <c r="F21" i="2" s="1"/>
  <c r="F28" i="2" s="1"/>
  <c r="F29" i="2" s="1"/>
  <c r="F30" i="2" s="1"/>
  <c r="F31" i="2" s="1"/>
  <c r="F32" i="2" s="1"/>
  <c r="F33" i="2" s="1"/>
  <c r="B15" i="2"/>
  <c r="B16" i="2" s="1"/>
  <c r="B17" i="2" s="1"/>
  <c r="B18" i="2" s="1"/>
  <c r="B19" i="2" s="1"/>
  <c r="B20" i="2" s="1"/>
  <c r="B21" i="2" s="1"/>
  <c r="K4" i="2"/>
  <c r="E5" i="2"/>
  <c r="D5" i="2"/>
  <c r="L39" i="1"/>
  <c r="I39" i="1" s="1"/>
  <c r="L3" i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E4" i="1"/>
  <c r="B4" i="1"/>
  <c r="B5" i="1" s="1"/>
  <c r="F5" i="1"/>
  <c r="E5" i="1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M5" i="11" l="1"/>
  <c r="E32" i="11"/>
  <c r="I5" i="11"/>
  <c r="K7" i="11"/>
  <c r="E8" i="11"/>
  <c r="H5" i="11"/>
  <c r="L6" i="11"/>
  <c r="M6" i="11" s="1"/>
  <c r="H6" i="11"/>
  <c r="E20" i="11"/>
  <c r="D8" i="11"/>
  <c r="J7" i="11"/>
  <c r="M4" i="11"/>
  <c r="H4" i="11"/>
  <c r="M4" i="9"/>
  <c r="H4" i="9"/>
  <c r="K6" i="9"/>
  <c r="E7" i="9"/>
  <c r="L5" i="9"/>
  <c r="M5" i="9" s="1"/>
  <c r="E18" i="9"/>
  <c r="E30" i="9"/>
  <c r="D7" i="9"/>
  <c r="J6" i="9"/>
  <c r="I4" i="9"/>
  <c r="L4" i="8"/>
  <c r="I4" i="8"/>
  <c r="J6" i="8"/>
  <c r="D7" i="8"/>
  <c r="E31" i="8"/>
  <c r="K6" i="8"/>
  <c r="E7" i="8"/>
  <c r="L5" i="8"/>
  <c r="M5" i="8" s="1"/>
  <c r="E19" i="8"/>
  <c r="M4" i="7"/>
  <c r="I4" i="7"/>
  <c r="H4" i="7"/>
  <c r="K6" i="7"/>
  <c r="E7" i="7"/>
  <c r="J6" i="7"/>
  <c r="D7" i="7"/>
  <c r="E19" i="7"/>
  <c r="L5" i="7"/>
  <c r="M5" i="7" s="1"/>
  <c r="E31" i="7"/>
  <c r="M5" i="5"/>
  <c r="I5" i="5"/>
  <c r="L6" i="5"/>
  <c r="M6" i="5" s="1"/>
  <c r="I6" i="5"/>
  <c r="K7" i="5"/>
  <c r="E8" i="5"/>
  <c r="E31" i="5"/>
  <c r="H5" i="5"/>
  <c r="J6" i="5"/>
  <c r="D7" i="5"/>
  <c r="E18" i="5"/>
  <c r="G16" i="3"/>
  <c r="K15" i="3"/>
  <c r="K6" i="3"/>
  <c r="E7" i="3"/>
  <c r="E18" i="3"/>
  <c r="D7" i="3"/>
  <c r="J6" i="3"/>
  <c r="J5" i="3"/>
  <c r="E30" i="3"/>
  <c r="L4" i="3"/>
  <c r="B27" i="2"/>
  <c r="B28" i="2" s="1"/>
  <c r="B29" i="2" s="1"/>
  <c r="B30" i="2" s="1"/>
  <c r="B31" i="2" s="1"/>
  <c r="B32" i="2" s="1"/>
  <c r="B33" i="2" s="1"/>
  <c r="B41" i="2" s="1"/>
  <c r="D6" i="2"/>
  <c r="J5" i="2"/>
  <c r="E6" i="2"/>
  <c r="K5" i="2"/>
  <c r="L4" i="2"/>
  <c r="H4" i="2" s="1"/>
  <c r="I4" i="2"/>
  <c r="H39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F6" i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I6" i="11" l="1"/>
  <c r="K8" i="11"/>
  <c r="E9" i="11"/>
  <c r="J8" i="11"/>
  <c r="D9" i="11"/>
  <c r="L7" i="11"/>
  <c r="M7" i="11" s="1"/>
  <c r="I7" i="11"/>
  <c r="E21" i="11"/>
  <c r="E33" i="11"/>
  <c r="I5" i="9"/>
  <c r="H5" i="9"/>
  <c r="E31" i="9"/>
  <c r="E19" i="9"/>
  <c r="K7" i="9"/>
  <c r="E8" i="9"/>
  <c r="J7" i="9"/>
  <c r="D8" i="9"/>
  <c r="L6" i="9"/>
  <c r="M6" i="9" s="1"/>
  <c r="H5" i="8"/>
  <c r="E32" i="8"/>
  <c r="D8" i="8"/>
  <c r="J7" i="8"/>
  <c r="L6" i="8"/>
  <c r="M6" i="8" s="1"/>
  <c r="E20" i="8"/>
  <c r="I5" i="8"/>
  <c r="H6" i="8"/>
  <c r="K7" i="8"/>
  <c r="E8" i="8"/>
  <c r="M4" i="8"/>
  <c r="H4" i="8"/>
  <c r="E20" i="7"/>
  <c r="J7" i="7"/>
  <c r="D8" i="7"/>
  <c r="E32" i="7"/>
  <c r="E8" i="7"/>
  <c r="K7" i="7"/>
  <c r="I6" i="7"/>
  <c r="L6" i="7"/>
  <c r="M6" i="7" s="1"/>
  <c r="I5" i="7"/>
  <c r="H5" i="7"/>
  <c r="E32" i="5"/>
  <c r="L7" i="5"/>
  <c r="M7" i="5" s="1"/>
  <c r="E19" i="5"/>
  <c r="H6" i="5"/>
  <c r="K8" i="5"/>
  <c r="E9" i="5"/>
  <c r="D8" i="5"/>
  <c r="J7" i="5"/>
  <c r="H5" i="3"/>
  <c r="H6" i="3"/>
  <c r="J7" i="3"/>
  <c r="D8" i="3"/>
  <c r="M4" i="3"/>
  <c r="I4" i="3"/>
  <c r="L6" i="3"/>
  <c r="I6" i="3"/>
  <c r="G17" i="3"/>
  <c r="K16" i="3"/>
  <c r="E19" i="3"/>
  <c r="L5" i="3"/>
  <c r="H4" i="3"/>
  <c r="E31" i="3"/>
  <c r="E8" i="3"/>
  <c r="K7" i="3"/>
  <c r="J6" i="2"/>
  <c r="D7" i="2"/>
  <c r="L5" i="2"/>
  <c r="H5" i="2" s="1"/>
  <c r="K6" i="2"/>
  <c r="E7" i="2"/>
  <c r="E6" i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22" i="11" l="1"/>
  <c r="J9" i="11"/>
  <c r="D10" i="11"/>
  <c r="J10" i="11" s="1"/>
  <c r="E34" i="11"/>
  <c r="H7" i="11"/>
  <c r="E10" i="11"/>
  <c r="K9" i="11"/>
  <c r="L8" i="11"/>
  <c r="M8" i="11" s="1"/>
  <c r="L7" i="9"/>
  <c r="M7" i="9" s="1"/>
  <c r="E20" i="9"/>
  <c r="K8" i="9"/>
  <c r="E9" i="9"/>
  <c r="H6" i="9"/>
  <c r="I6" i="9"/>
  <c r="E32" i="9"/>
  <c r="J8" i="9"/>
  <c r="D9" i="9"/>
  <c r="I6" i="8"/>
  <c r="K8" i="8"/>
  <c r="E9" i="8"/>
  <c r="L7" i="8"/>
  <c r="M7" i="8" s="1"/>
  <c r="I7" i="8"/>
  <c r="D9" i="8"/>
  <c r="J8" i="8"/>
  <c r="E33" i="8"/>
  <c r="E21" i="8"/>
  <c r="E9" i="7"/>
  <c r="K8" i="7"/>
  <c r="H6" i="7"/>
  <c r="E33" i="7"/>
  <c r="D9" i="7"/>
  <c r="J8" i="7"/>
  <c r="L7" i="7"/>
  <c r="M7" i="7" s="1"/>
  <c r="I7" i="7"/>
  <c r="E21" i="7"/>
  <c r="L8" i="5"/>
  <c r="M8" i="5" s="1"/>
  <c r="I8" i="5"/>
  <c r="E20" i="5"/>
  <c r="H7" i="5"/>
  <c r="I7" i="5"/>
  <c r="J8" i="5"/>
  <c r="D9" i="5"/>
  <c r="E33" i="5"/>
  <c r="E10" i="5"/>
  <c r="K9" i="5"/>
  <c r="K8" i="3"/>
  <c r="E9" i="3"/>
  <c r="E32" i="3"/>
  <c r="M5" i="3"/>
  <c r="I5" i="3"/>
  <c r="M6" i="3"/>
  <c r="E20" i="3"/>
  <c r="L7" i="3"/>
  <c r="M7" i="3" s="1"/>
  <c r="I7" i="3"/>
  <c r="J8" i="3"/>
  <c r="D9" i="3"/>
  <c r="G18" i="3"/>
  <c r="K17" i="3"/>
  <c r="L6" i="2"/>
  <c r="I6" i="2"/>
  <c r="I5" i="2"/>
  <c r="H6" i="2"/>
  <c r="E8" i="2"/>
  <c r="K7" i="2"/>
  <c r="D8" i="2"/>
  <c r="J7" i="2"/>
  <c r="K10" i="11" l="1"/>
  <c r="E11" i="11"/>
  <c r="E35" i="11"/>
  <c r="H8" i="11"/>
  <c r="I8" i="11"/>
  <c r="L9" i="11"/>
  <c r="M9" i="11" s="1"/>
  <c r="E23" i="11"/>
  <c r="I7" i="9"/>
  <c r="H7" i="9"/>
  <c r="E10" i="9"/>
  <c r="K9" i="9"/>
  <c r="L8" i="9"/>
  <c r="M8" i="9" s="1"/>
  <c r="J9" i="9"/>
  <c r="D10" i="9"/>
  <c r="J10" i="9" s="1"/>
  <c r="E33" i="9"/>
  <c r="E21" i="9"/>
  <c r="H7" i="8"/>
  <c r="E34" i="8"/>
  <c r="J9" i="8"/>
  <c r="D10" i="8"/>
  <c r="J10" i="8" s="1"/>
  <c r="E22" i="8"/>
  <c r="L8" i="8"/>
  <c r="M8" i="8" s="1"/>
  <c r="H8" i="8"/>
  <c r="K9" i="8"/>
  <c r="E10" i="8"/>
  <c r="L8" i="7"/>
  <c r="M8" i="7" s="1"/>
  <c r="E34" i="7"/>
  <c r="K9" i="7"/>
  <c r="E10" i="7"/>
  <c r="J9" i="7"/>
  <c r="D10" i="7"/>
  <c r="J10" i="7" s="1"/>
  <c r="E22" i="7"/>
  <c r="H7" i="7"/>
  <c r="K10" i="5"/>
  <c r="E11" i="5"/>
  <c r="H8" i="5"/>
  <c r="E34" i="5"/>
  <c r="J9" i="5"/>
  <c r="D10" i="5"/>
  <c r="J10" i="5" s="1"/>
  <c r="E21" i="5"/>
  <c r="J9" i="3"/>
  <c r="D10" i="3"/>
  <c r="L8" i="3"/>
  <c r="M8" i="3" s="1"/>
  <c r="E33" i="3"/>
  <c r="K9" i="3"/>
  <c r="E10" i="3"/>
  <c r="E21" i="3"/>
  <c r="H7" i="3"/>
  <c r="G19" i="3"/>
  <c r="K18" i="3"/>
  <c r="H7" i="2"/>
  <c r="J8" i="2"/>
  <c r="D9" i="2"/>
  <c r="I7" i="2"/>
  <c r="L7" i="2"/>
  <c r="K8" i="2"/>
  <c r="E9" i="2"/>
  <c r="I9" i="11" l="1"/>
  <c r="H9" i="11"/>
  <c r="L10" i="11"/>
  <c r="E24" i="11"/>
  <c r="E36" i="11"/>
  <c r="E12" i="11"/>
  <c r="H8" i="9"/>
  <c r="I8" i="9"/>
  <c r="E22" i="9"/>
  <c r="L9" i="9"/>
  <c r="M9" i="9" s="1"/>
  <c r="E34" i="9"/>
  <c r="K10" i="9"/>
  <c r="E11" i="9"/>
  <c r="E11" i="8"/>
  <c r="K10" i="8"/>
  <c r="L9" i="8"/>
  <c r="M9" i="8" s="1"/>
  <c r="I9" i="8"/>
  <c r="E23" i="8"/>
  <c r="E35" i="8"/>
  <c r="I8" i="8"/>
  <c r="E23" i="7"/>
  <c r="H9" i="7"/>
  <c r="E35" i="7"/>
  <c r="H8" i="7"/>
  <c r="E11" i="7"/>
  <c r="K10" i="7"/>
  <c r="I8" i="7"/>
  <c r="L9" i="7"/>
  <c r="M9" i="7" s="1"/>
  <c r="I9" i="7"/>
  <c r="E22" i="5"/>
  <c r="E35" i="5"/>
  <c r="L9" i="5"/>
  <c r="H9" i="5" s="1"/>
  <c r="E12" i="5"/>
  <c r="L10" i="5"/>
  <c r="I10" i="5" s="1"/>
  <c r="K10" i="3"/>
  <c r="E11" i="3"/>
  <c r="E22" i="3"/>
  <c r="I8" i="3"/>
  <c r="G20" i="3"/>
  <c r="K19" i="3"/>
  <c r="J10" i="3"/>
  <c r="L9" i="3"/>
  <c r="M9" i="3" s="1"/>
  <c r="I9" i="3"/>
  <c r="E34" i="3"/>
  <c r="H8" i="3"/>
  <c r="H9" i="3"/>
  <c r="D10" i="2"/>
  <c r="J9" i="2"/>
  <c r="K9" i="2"/>
  <c r="L8" i="2"/>
  <c r="I8" i="2" s="1"/>
  <c r="H8" i="2"/>
  <c r="E13" i="11" l="1"/>
  <c r="E37" i="11"/>
  <c r="G11" i="11"/>
  <c r="D11" i="11"/>
  <c r="M10" i="11"/>
  <c r="H10" i="11"/>
  <c r="E25" i="11"/>
  <c r="I10" i="11"/>
  <c r="I9" i="9"/>
  <c r="E23" i="9"/>
  <c r="E12" i="9"/>
  <c r="H9" i="9"/>
  <c r="E35" i="9"/>
  <c r="L10" i="9"/>
  <c r="I10" i="9" s="1"/>
  <c r="E24" i="8"/>
  <c r="L10" i="8"/>
  <c r="E12" i="8"/>
  <c r="E36" i="8"/>
  <c r="H9" i="8"/>
  <c r="I10" i="7"/>
  <c r="L10" i="7"/>
  <c r="E12" i="7"/>
  <c r="E24" i="7"/>
  <c r="E36" i="7"/>
  <c r="H10" i="5"/>
  <c r="E36" i="5"/>
  <c r="M9" i="5"/>
  <c r="I9" i="5"/>
  <c r="G11" i="5"/>
  <c r="M10" i="5"/>
  <c r="D11" i="5"/>
  <c r="E13" i="5"/>
  <c r="E23" i="5"/>
  <c r="E23" i="3"/>
  <c r="L10" i="3"/>
  <c r="M10" i="3" s="1"/>
  <c r="G21" i="3"/>
  <c r="K20" i="3"/>
  <c r="E35" i="3"/>
  <c r="J11" i="3"/>
  <c r="D12" i="3"/>
  <c r="E12" i="3"/>
  <c r="K11" i="3"/>
  <c r="L9" i="2"/>
  <c r="I9" i="2" s="1"/>
  <c r="K10" i="2"/>
  <c r="H9" i="2"/>
  <c r="J10" i="2"/>
  <c r="D11" i="2"/>
  <c r="G12" i="11" l="1"/>
  <c r="K11" i="11"/>
  <c r="F38" i="11"/>
  <c r="J11" i="11"/>
  <c r="D12" i="11"/>
  <c r="F26" i="11"/>
  <c r="F14" i="11"/>
  <c r="E36" i="9"/>
  <c r="E13" i="9"/>
  <c r="E24" i="9"/>
  <c r="M10" i="9"/>
  <c r="G11" i="9"/>
  <c r="D11" i="9"/>
  <c r="H10" i="9"/>
  <c r="E37" i="8"/>
  <c r="D11" i="8"/>
  <c r="M10" i="8"/>
  <c r="G11" i="8"/>
  <c r="H10" i="8"/>
  <c r="E13" i="8"/>
  <c r="I10" i="8"/>
  <c r="E25" i="8"/>
  <c r="E25" i="7"/>
  <c r="E37" i="7"/>
  <c r="E13" i="7"/>
  <c r="D11" i="7"/>
  <c r="M10" i="7"/>
  <c r="G11" i="7"/>
  <c r="H10" i="7"/>
  <c r="G12" i="5"/>
  <c r="K11" i="5"/>
  <c r="E24" i="5"/>
  <c r="J11" i="5"/>
  <c r="D12" i="5"/>
  <c r="E37" i="5"/>
  <c r="F14" i="5"/>
  <c r="E24" i="3"/>
  <c r="G22" i="3"/>
  <c r="K21" i="3"/>
  <c r="E36" i="3"/>
  <c r="L11" i="3"/>
  <c r="M11" i="3" s="1"/>
  <c r="K12" i="3"/>
  <c r="E13" i="3"/>
  <c r="H10" i="3"/>
  <c r="I10" i="3"/>
  <c r="D13" i="3"/>
  <c r="J12" i="3"/>
  <c r="L10" i="2"/>
  <c r="H10" i="2" s="1"/>
  <c r="I10" i="2"/>
  <c r="D12" i="2"/>
  <c r="J11" i="2"/>
  <c r="K11" i="2"/>
  <c r="J12" i="11" l="1"/>
  <c r="D13" i="11"/>
  <c r="G13" i="11"/>
  <c r="K12" i="11"/>
  <c r="L11" i="11"/>
  <c r="M11" i="11" s="1"/>
  <c r="G12" i="9"/>
  <c r="K11" i="9"/>
  <c r="E37" i="9"/>
  <c r="E25" i="9"/>
  <c r="F14" i="9"/>
  <c r="J11" i="9"/>
  <c r="D12" i="9"/>
  <c r="G12" i="8"/>
  <c r="K11" i="8"/>
  <c r="J11" i="8"/>
  <c r="D12" i="8"/>
  <c r="F14" i="8"/>
  <c r="F38" i="8"/>
  <c r="F26" i="8"/>
  <c r="G12" i="7"/>
  <c r="K11" i="7"/>
  <c r="L11" i="7" s="1"/>
  <c r="M11" i="7" s="1"/>
  <c r="F38" i="7"/>
  <c r="F26" i="7"/>
  <c r="J11" i="7"/>
  <c r="D12" i="7"/>
  <c r="F14" i="7"/>
  <c r="F38" i="5"/>
  <c r="L11" i="5"/>
  <c r="M11" i="5" s="1"/>
  <c r="J12" i="5"/>
  <c r="D13" i="5"/>
  <c r="E25" i="5"/>
  <c r="G13" i="5"/>
  <c r="K12" i="5"/>
  <c r="E37" i="3"/>
  <c r="F14" i="3"/>
  <c r="K13" i="3"/>
  <c r="L12" i="3"/>
  <c r="M12" i="3" s="1"/>
  <c r="D14" i="3"/>
  <c r="J13" i="3"/>
  <c r="K22" i="3"/>
  <c r="E25" i="3"/>
  <c r="K12" i="2"/>
  <c r="L11" i="2"/>
  <c r="H11" i="2" s="1"/>
  <c r="J12" i="2"/>
  <c r="D13" i="2"/>
  <c r="G14" i="11" l="1"/>
  <c r="K14" i="11" s="1"/>
  <c r="K13" i="11"/>
  <c r="J13" i="11"/>
  <c r="D14" i="11"/>
  <c r="J14" i="11" s="1"/>
  <c r="L12" i="11"/>
  <c r="M12" i="11" s="1"/>
  <c r="H12" i="11"/>
  <c r="L11" i="9"/>
  <c r="M11" i="9" s="1"/>
  <c r="F26" i="9"/>
  <c r="F38" i="9"/>
  <c r="J12" i="9"/>
  <c r="D13" i="9"/>
  <c r="G13" i="9"/>
  <c r="K12" i="9"/>
  <c r="J12" i="8"/>
  <c r="D13" i="8"/>
  <c r="L11" i="8"/>
  <c r="M11" i="8" s="1"/>
  <c r="G13" i="8"/>
  <c r="K12" i="8"/>
  <c r="G13" i="7"/>
  <c r="K12" i="7"/>
  <c r="J12" i="7"/>
  <c r="D13" i="7"/>
  <c r="F26" i="5"/>
  <c r="D14" i="5"/>
  <c r="J14" i="5" s="1"/>
  <c r="J13" i="5"/>
  <c r="G14" i="5"/>
  <c r="K14" i="5" s="1"/>
  <c r="K13" i="5"/>
  <c r="L12" i="5"/>
  <c r="M12" i="5" s="1"/>
  <c r="I12" i="3"/>
  <c r="H12" i="3"/>
  <c r="J14" i="3"/>
  <c r="F38" i="3"/>
  <c r="F26" i="3"/>
  <c r="G24" i="3"/>
  <c r="K23" i="3"/>
  <c r="L13" i="3"/>
  <c r="M13" i="3" s="1"/>
  <c r="L12" i="2"/>
  <c r="I12" i="2" s="1"/>
  <c r="D14" i="2"/>
  <c r="J13" i="2"/>
  <c r="I11" i="2"/>
  <c r="K13" i="2"/>
  <c r="I12" i="11" l="1"/>
  <c r="L13" i="11"/>
  <c r="M13" i="11" s="1"/>
  <c r="L14" i="11"/>
  <c r="I14" i="11"/>
  <c r="L12" i="9"/>
  <c r="M12" i="9" s="1"/>
  <c r="G14" i="9"/>
  <c r="K14" i="9" s="1"/>
  <c r="K13" i="9"/>
  <c r="J13" i="9"/>
  <c r="D14" i="9"/>
  <c r="J14" i="9" s="1"/>
  <c r="L12" i="8"/>
  <c r="M12" i="8" s="1"/>
  <c r="G14" i="8"/>
  <c r="K14" i="8" s="1"/>
  <c r="K13" i="8"/>
  <c r="J13" i="8"/>
  <c r="D14" i="8"/>
  <c r="J14" i="8" s="1"/>
  <c r="H12" i="8"/>
  <c r="J13" i="7"/>
  <c r="D14" i="7"/>
  <c r="J14" i="7" s="1"/>
  <c r="L12" i="7"/>
  <c r="M12" i="7" s="1"/>
  <c r="G14" i="7"/>
  <c r="K14" i="7" s="1"/>
  <c r="K13" i="7"/>
  <c r="L13" i="5"/>
  <c r="M13" i="5" s="1"/>
  <c r="H12" i="5"/>
  <c r="I12" i="5"/>
  <c r="L14" i="5"/>
  <c r="I14" i="5" s="1"/>
  <c r="H13" i="3"/>
  <c r="I13" i="3"/>
  <c r="J15" i="3"/>
  <c r="D16" i="3"/>
  <c r="G25" i="3"/>
  <c r="K24" i="3"/>
  <c r="L14" i="3"/>
  <c r="H14" i="3" s="1"/>
  <c r="H12" i="2"/>
  <c r="L13" i="2"/>
  <c r="I13" i="2" s="1"/>
  <c r="J14" i="2"/>
  <c r="D15" i="2"/>
  <c r="K14" i="2"/>
  <c r="E15" i="2"/>
  <c r="D15" i="11" l="1"/>
  <c r="M14" i="11"/>
  <c r="G15" i="11"/>
  <c r="I13" i="11"/>
  <c r="H13" i="11"/>
  <c r="H14" i="11"/>
  <c r="H12" i="9"/>
  <c r="I12" i="9"/>
  <c r="L13" i="9"/>
  <c r="M13" i="9" s="1"/>
  <c r="L14" i="9"/>
  <c r="I14" i="9" s="1"/>
  <c r="I12" i="8"/>
  <c r="L13" i="8"/>
  <c r="M13" i="8" s="1"/>
  <c r="L14" i="8"/>
  <c r="I14" i="8" s="1"/>
  <c r="H13" i="8"/>
  <c r="H14" i="5"/>
  <c r="H12" i="7"/>
  <c r="L13" i="7"/>
  <c r="M13" i="7" s="1"/>
  <c r="I13" i="7"/>
  <c r="L14" i="7"/>
  <c r="H14" i="7" s="1"/>
  <c r="I12" i="7"/>
  <c r="H13" i="7"/>
  <c r="H13" i="5"/>
  <c r="M14" i="5"/>
  <c r="D15" i="5"/>
  <c r="G15" i="5"/>
  <c r="I13" i="5"/>
  <c r="L15" i="3"/>
  <c r="G26" i="3"/>
  <c r="K25" i="3"/>
  <c r="M14" i="3"/>
  <c r="I14" i="3"/>
  <c r="J16" i="3"/>
  <c r="D17" i="3"/>
  <c r="H13" i="2"/>
  <c r="E16" i="2"/>
  <c r="K15" i="2"/>
  <c r="L14" i="2"/>
  <c r="H14" i="2" s="1"/>
  <c r="D16" i="2"/>
  <c r="J15" i="2"/>
  <c r="K15" i="11" l="1"/>
  <c r="G16" i="11"/>
  <c r="J15" i="11"/>
  <c r="D16" i="11"/>
  <c r="D15" i="9"/>
  <c r="M14" i="9"/>
  <c r="G15" i="9"/>
  <c r="H13" i="9"/>
  <c r="I13" i="9"/>
  <c r="H14" i="9"/>
  <c r="I13" i="8"/>
  <c r="H14" i="8"/>
  <c r="G15" i="8"/>
  <c r="D15" i="8"/>
  <c r="M14" i="8"/>
  <c r="G15" i="7"/>
  <c r="D15" i="7"/>
  <c r="M14" i="7"/>
  <c r="I14" i="7"/>
  <c r="G16" i="5"/>
  <c r="K15" i="5"/>
  <c r="D16" i="5"/>
  <c r="J15" i="5"/>
  <c r="M15" i="3"/>
  <c r="J17" i="3"/>
  <c r="D18" i="3"/>
  <c r="L16" i="3"/>
  <c r="K26" i="3"/>
  <c r="I14" i="2"/>
  <c r="D17" i="2"/>
  <c r="J16" i="2"/>
  <c r="L15" i="2"/>
  <c r="H15" i="2" s="1"/>
  <c r="K16" i="2"/>
  <c r="E17" i="2"/>
  <c r="D17" i="11" l="1"/>
  <c r="J16" i="11"/>
  <c r="G17" i="11"/>
  <c r="K16" i="11"/>
  <c r="L15" i="11"/>
  <c r="M15" i="11" s="1"/>
  <c r="G16" i="9"/>
  <c r="K15" i="9"/>
  <c r="J15" i="9"/>
  <c r="D16" i="9"/>
  <c r="J15" i="8"/>
  <c r="D16" i="8"/>
  <c r="G16" i="8"/>
  <c r="K15" i="8"/>
  <c r="D16" i="7"/>
  <c r="J15" i="7"/>
  <c r="G16" i="7"/>
  <c r="K15" i="7"/>
  <c r="L15" i="7" s="1"/>
  <c r="M15" i="7" s="1"/>
  <c r="L15" i="5"/>
  <c r="M15" i="5" s="1"/>
  <c r="D17" i="5"/>
  <c r="J16" i="5"/>
  <c r="G17" i="5"/>
  <c r="K16" i="5"/>
  <c r="M16" i="3"/>
  <c r="I16" i="3"/>
  <c r="D19" i="3"/>
  <c r="J18" i="3"/>
  <c r="H16" i="3"/>
  <c r="G28" i="3"/>
  <c r="K27" i="3"/>
  <c r="H17" i="3"/>
  <c r="L17" i="3"/>
  <c r="E18" i="2"/>
  <c r="K17" i="2"/>
  <c r="L16" i="2"/>
  <c r="I16" i="2" s="1"/>
  <c r="I15" i="2"/>
  <c r="H16" i="2"/>
  <c r="D18" i="2"/>
  <c r="J17" i="2"/>
  <c r="G18" i="11" l="1"/>
  <c r="K17" i="11"/>
  <c r="L16" i="11"/>
  <c r="M16" i="11" s="1"/>
  <c r="J17" i="11"/>
  <c r="D18" i="11"/>
  <c r="L15" i="9"/>
  <c r="M15" i="9" s="1"/>
  <c r="D17" i="9"/>
  <c r="J16" i="9"/>
  <c r="G17" i="9"/>
  <c r="K16" i="9"/>
  <c r="L15" i="8"/>
  <c r="M15" i="8" s="1"/>
  <c r="G17" i="8"/>
  <c r="K16" i="8"/>
  <c r="J16" i="8"/>
  <c r="D17" i="8"/>
  <c r="G17" i="7"/>
  <c r="K16" i="7"/>
  <c r="D17" i="7"/>
  <c r="J16" i="7"/>
  <c r="L16" i="5"/>
  <c r="M16" i="5" s="1"/>
  <c r="D18" i="5"/>
  <c r="J17" i="5"/>
  <c r="G18" i="5"/>
  <c r="K17" i="5"/>
  <c r="H16" i="5"/>
  <c r="L18" i="3"/>
  <c r="H18" i="3" s="1"/>
  <c r="G29" i="3"/>
  <c r="K28" i="3"/>
  <c r="J19" i="3"/>
  <c r="D20" i="3"/>
  <c r="M17" i="3"/>
  <c r="I17" i="3"/>
  <c r="K18" i="2"/>
  <c r="E19" i="2"/>
  <c r="L17" i="2"/>
  <c r="I17" i="2" s="1"/>
  <c r="D19" i="2"/>
  <c r="J18" i="2"/>
  <c r="H16" i="11" l="1"/>
  <c r="I16" i="11"/>
  <c r="J18" i="11"/>
  <c r="D19" i="11"/>
  <c r="L17" i="11"/>
  <c r="M17" i="11" s="1"/>
  <c r="G19" i="11"/>
  <c r="K18" i="11"/>
  <c r="L16" i="9"/>
  <c r="M16" i="9" s="1"/>
  <c r="G18" i="9"/>
  <c r="K17" i="9"/>
  <c r="J17" i="9"/>
  <c r="D18" i="9"/>
  <c r="J17" i="8"/>
  <c r="D18" i="8"/>
  <c r="L16" i="8"/>
  <c r="M16" i="8" s="1"/>
  <c r="I16" i="8"/>
  <c r="G18" i="8"/>
  <c r="K17" i="8"/>
  <c r="G18" i="7"/>
  <c r="K17" i="7"/>
  <c r="D18" i="7"/>
  <c r="J17" i="7"/>
  <c r="L16" i="7"/>
  <c r="M16" i="7" s="1"/>
  <c r="I16" i="7"/>
  <c r="L17" i="5"/>
  <c r="M17" i="5" s="1"/>
  <c r="G19" i="5"/>
  <c r="K18" i="5"/>
  <c r="H17" i="5"/>
  <c r="D19" i="5"/>
  <c r="J18" i="5"/>
  <c r="I16" i="5"/>
  <c r="D21" i="3"/>
  <c r="J20" i="3"/>
  <c r="L19" i="3"/>
  <c r="G30" i="3"/>
  <c r="K29" i="3"/>
  <c r="M18" i="3"/>
  <c r="I18" i="3"/>
  <c r="H17" i="2"/>
  <c r="D20" i="2"/>
  <c r="J19" i="2"/>
  <c r="E20" i="2"/>
  <c r="K19" i="2"/>
  <c r="L18" i="2"/>
  <c r="H18" i="2" s="1"/>
  <c r="I17" i="11" l="1"/>
  <c r="H17" i="11"/>
  <c r="J19" i="11"/>
  <c r="D20" i="11"/>
  <c r="G20" i="11"/>
  <c r="K19" i="11"/>
  <c r="L18" i="11"/>
  <c r="M18" i="11" s="1"/>
  <c r="I18" i="11"/>
  <c r="H16" i="9"/>
  <c r="J18" i="9"/>
  <c r="D19" i="9"/>
  <c r="L17" i="9"/>
  <c r="M17" i="9" s="1"/>
  <c r="G19" i="9"/>
  <c r="K18" i="9"/>
  <c r="I16" i="9"/>
  <c r="H16" i="8"/>
  <c r="L17" i="8"/>
  <c r="M17" i="8" s="1"/>
  <c r="I17" i="8"/>
  <c r="G19" i="8"/>
  <c r="K18" i="8"/>
  <c r="J18" i="8"/>
  <c r="D19" i="8"/>
  <c r="H17" i="8"/>
  <c r="H17" i="7"/>
  <c r="H16" i="7"/>
  <c r="J18" i="7"/>
  <c r="D19" i="7"/>
  <c r="L17" i="7"/>
  <c r="M17" i="7" s="1"/>
  <c r="I17" i="7"/>
  <c r="G19" i="7"/>
  <c r="K18" i="7"/>
  <c r="L18" i="5"/>
  <c r="M18" i="5" s="1"/>
  <c r="G20" i="5"/>
  <c r="K19" i="5"/>
  <c r="D20" i="5"/>
  <c r="J19" i="5"/>
  <c r="I17" i="5"/>
  <c r="M19" i="3"/>
  <c r="I19" i="3"/>
  <c r="H19" i="3"/>
  <c r="J21" i="3"/>
  <c r="D22" i="3"/>
  <c r="G31" i="3"/>
  <c r="K30" i="3"/>
  <c r="L20" i="3"/>
  <c r="I18" i="2"/>
  <c r="L19" i="2"/>
  <c r="I19" i="2" s="1"/>
  <c r="J20" i="2"/>
  <c r="D21" i="2"/>
  <c r="K20" i="2"/>
  <c r="E21" i="2"/>
  <c r="J20" i="11" l="1"/>
  <c r="D21" i="11"/>
  <c r="H18" i="11"/>
  <c r="L19" i="11"/>
  <c r="M19" i="11" s="1"/>
  <c r="G21" i="11"/>
  <c r="K20" i="11"/>
  <c r="I17" i="9"/>
  <c r="L18" i="9"/>
  <c r="M18" i="9" s="1"/>
  <c r="G20" i="9"/>
  <c r="K19" i="9"/>
  <c r="J19" i="9"/>
  <c r="D20" i="9"/>
  <c r="H17" i="9"/>
  <c r="D20" i="8"/>
  <c r="J19" i="8"/>
  <c r="L18" i="8"/>
  <c r="M18" i="8" s="1"/>
  <c r="G20" i="8"/>
  <c r="K19" i="8"/>
  <c r="J19" i="7"/>
  <c r="D20" i="7"/>
  <c r="L18" i="7"/>
  <c r="M18" i="7" s="1"/>
  <c r="G20" i="7"/>
  <c r="K19" i="7"/>
  <c r="H18" i="7"/>
  <c r="H18" i="5"/>
  <c r="I18" i="5"/>
  <c r="J20" i="5"/>
  <c r="D21" i="5"/>
  <c r="L19" i="5"/>
  <c r="M19" i="5" s="1"/>
  <c r="G21" i="5"/>
  <c r="K20" i="5"/>
  <c r="H19" i="5"/>
  <c r="G32" i="3"/>
  <c r="K31" i="3"/>
  <c r="J22" i="3"/>
  <c r="M20" i="3"/>
  <c r="I20" i="3"/>
  <c r="H20" i="3"/>
  <c r="H21" i="3"/>
  <c r="L21" i="3"/>
  <c r="H19" i="2"/>
  <c r="K21" i="2"/>
  <c r="D22" i="2"/>
  <c r="J21" i="2"/>
  <c r="L20" i="2"/>
  <c r="I20" i="2" s="1"/>
  <c r="G22" i="11" l="1"/>
  <c r="K22" i="11" s="1"/>
  <c r="K21" i="11"/>
  <c r="D22" i="11"/>
  <c r="J22" i="11" s="1"/>
  <c r="J21" i="11"/>
  <c r="L20" i="11"/>
  <c r="M20" i="11" s="1"/>
  <c r="I19" i="11"/>
  <c r="H19" i="11"/>
  <c r="I18" i="9"/>
  <c r="H18" i="9"/>
  <c r="J20" i="9"/>
  <c r="D21" i="9"/>
  <c r="L19" i="9"/>
  <c r="M19" i="9" s="1"/>
  <c r="G21" i="9"/>
  <c r="K20" i="9"/>
  <c r="L19" i="8"/>
  <c r="M19" i="8" s="1"/>
  <c r="I19" i="8"/>
  <c r="G21" i="8"/>
  <c r="K20" i="8"/>
  <c r="I18" i="8"/>
  <c r="H18" i="8"/>
  <c r="D21" i="8"/>
  <c r="J20" i="8"/>
  <c r="H19" i="7"/>
  <c r="L19" i="7"/>
  <c r="M19" i="7" s="1"/>
  <c r="I19" i="7"/>
  <c r="G21" i="7"/>
  <c r="K20" i="7"/>
  <c r="I18" i="7"/>
  <c r="D21" i="7"/>
  <c r="J20" i="7"/>
  <c r="G22" i="5"/>
  <c r="K22" i="5" s="1"/>
  <c r="K21" i="5"/>
  <c r="I19" i="5"/>
  <c r="D22" i="5"/>
  <c r="J22" i="5" s="1"/>
  <c r="J21" i="5"/>
  <c r="L20" i="5"/>
  <c r="M20" i="5" s="1"/>
  <c r="I20" i="5"/>
  <c r="H20" i="5"/>
  <c r="J23" i="3"/>
  <c r="D24" i="3"/>
  <c r="L22" i="3"/>
  <c r="H22" i="3" s="1"/>
  <c r="M21" i="3"/>
  <c r="I21" i="3"/>
  <c r="G33" i="3"/>
  <c r="K32" i="3"/>
  <c r="L21" i="2"/>
  <c r="I21" i="2" s="1"/>
  <c r="H20" i="2"/>
  <c r="D23" i="2"/>
  <c r="J22" i="2"/>
  <c r="K22" i="2"/>
  <c r="H20" i="11" l="1"/>
  <c r="I20" i="11"/>
  <c r="L22" i="11"/>
  <c r="L21" i="11"/>
  <c r="M21" i="11" s="1"/>
  <c r="I21" i="11"/>
  <c r="L20" i="9"/>
  <c r="M20" i="9" s="1"/>
  <c r="G22" i="9"/>
  <c r="K22" i="9" s="1"/>
  <c r="K21" i="9"/>
  <c r="I19" i="9"/>
  <c r="D22" i="9"/>
  <c r="J22" i="9" s="1"/>
  <c r="J21" i="9"/>
  <c r="H19" i="9"/>
  <c r="J21" i="8"/>
  <c r="D22" i="8"/>
  <c r="J22" i="8" s="1"/>
  <c r="L20" i="8"/>
  <c r="M20" i="8" s="1"/>
  <c r="G22" i="8"/>
  <c r="K22" i="8" s="1"/>
  <c r="K21" i="8"/>
  <c r="H20" i="8"/>
  <c r="H19" i="8"/>
  <c r="H20" i="7"/>
  <c r="L20" i="7"/>
  <c r="M20" i="7" s="1"/>
  <c r="I20" i="7"/>
  <c r="J21" i="7"/>
  <c r="D22" i="7"/>
  <c r="J22" i="7" s="1"/>
  <c r="G22" i="7"/>
  <c r="K22" i="7" s="1"/>
  <c r="K21" i="7"/>
  <c r="L21" i="5"/>
  <c r="M21" i="5" s="1"/>
  <c r="I21" i="5"/>
  <c r="L22" i="5"/>
  <c r="H22" i="5" s="1"/>
  <c r="M22" i="3"/>
  <c r="I22" i="3"/>
  <c r="D25" i="3"/>
  <c r="J24" i="3"/>
  <c r="G34" i="3"/>
  <c r="K33" i="3"/>
  <c r="L23" i="3"/>
  <c r="H21" i="2"/>
  <c r="D24" i="2"/>
  <c r="J23" i="2"/>
  <c r="K23" i="2"/>
  <c r="L22" i="2"/>
  <c r="M22" i="11" l="1"/>
  <c r="G23" i="11"/>
  <c r="D23" i="11"/>
  <c r="H22" i="11"/>
  <c r="H21" i="11"/>
  <c r="I22" i="11"/>
  <c r="I20" i="9"/>
  <c r="H20" i="9"/>
  <c r="L21" i="9"/>
  <c r="M21" i="9" s="1"/>
  <c r="L22" i="9"/>
  <c r="I22" i="9" s="1"/>
  <c r="L21" i="8"/>
  <c r="M21" i="8" s="1"/>
  <c r="I21" i="8"/>
  <c r="L22" i="8"/>
  <c r="I20" i="8"/>
  <c r="H22" i="8"/>
  <c r="H21" i="8"/>
  <c r="H22" i="7"/>
  <c r="L22" i="7"/>
  <c r="L21" i="7"/>
  <c r="M21" i="7" s="1"/>
  <c r="I21" i="7"/>
  <c r="H21" i="7"/>
  <c r="G23" i="5"/>
  <c r="D23" i="5"/>
  <c r="M22" i="5"/>
  <c r="I22" i="5"/>
  <c r="H21" i="5"/>
  <c r="L24" i="3"/>
  <c r="M23" i="3"/>
  <c r="K34" i="3"/>
  <c r="J25" i="3"/>
  <c r="D26" i="3"/>
  <c r="H22" i="2"/>
  <c r="M22" i="2"/>
  <c r="I22" i="2"/>
  <c r="K24" i="2"/>
  <c r="L23" i="2"/>
  <c r="D25" i="2"/>
  <c r="J24" i="2"/>
  <c r="J23" i="11" l="1"/>
  <c r="D24" i="11"/>
  <c r="G24" i="11"/>
  <c r="K23" i="11"/>
  <c r="H21" i="9"/>
  <c r="M22" i="9"/>
  <c r="G23" i="9"/>
  <c r="D23" i="9"/>
  <c r="I21" i="9"/>
  <c r="H22" i="9"/>
  <c r="D23" i="8"/>
  <c r="M22" i="8"/>
  <c r="G23" i="8"/>
  <c r="I22" i="8"/>
  <c r="D23" i="7"/>
  <c r="M22" i="7"/>
  <c r="G23" i="7"/>
  <c r="I22" i="7"/>
  <c r="D24" i="5"/>
  <c r="J23" i="5"/>
  <c r="G24" i="5"/>
  <c r="K23" i="5"/>
  <c r="L23" i="5" s="1"/>
  <c r="M23" i="5" s="1"/>
  <c r="L25" i="3"/>
  <c r="M24" i="3"/>
  <c r="I24" i="3"/>
  <c r="H24" i="3"/>
  <c r="G36" i="3"/>
  <c r="K35" i="3"/>
  <c r="J26" i="3"/>
  <c r="H23" i="2"/>
  <c r="M23" i="2"/>
  <c r="D26" i="2"/>
  <c r="J25" i="2"/>
  <c r="I23" i="2"/>
  <c r="K25" i="2"/>
  <c r="L24" i="2"/>
  <c r="J24" i="11" l="1"/>
  <c r="D25" i="11"/>
  <c r="L23" i="11"/>
  <c r="M23" i="11" s="1"/>
  <c r="G25" i="11"/>
  <c r="K24" i="11"/>
  <c r="G24" i="9"/>
  <c r="K23" i="9"/>
  <c r="J23" i="9"/>
  <c r="D24" i="9"/>
  <c r="G24" i="8"/>
  <c r="K23" i="8"/>
  <c r="J23" i="8"/>
  <c r="D24" i="8"/>
  <c r="D24" i="7"/>
  <c r="J23" i="7"/>
  <c r="G24" i="7"/>
  <c r="K23" i="7"/>
  <c r="L23" i="7" s="1"/>
  <c r="M23" i="7" s="1"/>
  <c r="G25" i="5"/>
  <c r="K24" i="5"/>
  <c r="D25" i="5"/>
  <c r="J24" i="5"/>
  <c r="G37" i="3"/>
  <c r="K36" i="3"/>
  <c r="M25" i="3"/>
  <c r="I25" i="3"/>
  <c r="J27" i="3"/>
  <c r="D28" i="3"/>
  <c r="L26" i="3"/>
  <c r="H26" i="3" s="1"/>
  <c r="H25" i="3"/>
  <c r="H24" i="2"/>
  <c r="M24" i="2"/>
  <c r="I24" i="2"/>
  <c r="K26" i="2"/>
  <c r="L25" i="2"/>
  <c r="D27" i="2"/>
  <c r="J26" i="2"/>
  <c r="D26" i="11" l="1"/>
  <c r="J26" i="11" s="1"/>
  <c r="J25" i="11"/>
  <c r="L24" i="11"/>
  <c r="M24" i="11" s="1"/>
  <c r="G26" i="11"/>
  <c r="K26" i="11" s="1"/>
  <c r="K25" i="11"/>
  <c r="J24" i="9"/>
  <c r="D25" i="9"/>
  <c r="L23" i="9"/>
  <c r="M23" i="9" s="1"/>
  <c r="G25" i="9"/>
  <c r="K24" i="9"/>
  <c r="L23" i="8"/>
  <c r="M23" i="8" s="1"/>
  <c r="J24" i="8"/>
  <c r="D25" i="8"/>
  <c r="G25" i="8"/>
  <c r="K24" i="8"/>
  <c r="J24" i="7"/>
  <c r="D25" i="7"/>
  <c r="G25" i="7"/>
  <c r="K24" i="7"/>
  <c r="G26" i="5"/>
  <c r="K26" i="5" s="1"/>
  <c r="K25" i="5"/>
  <c r="D26" i="5"/>
  <c r="J26" i="5" s="1"/>
  <c r="J25" i="5"/>
  <c r="L24" i="5"/>
  <c r="M24" i="5" s="1"/>
  <c r="L27" i="3"/>
  <c r="M26" i="3"/>
  <c r="I26" i="3"/>
  <c r="D29" i="3"/>
  <c r="J28" i="3"/>
  <c r="G38" i="3"/>
  <c r="K37" i="3"/>
  <c r="I25" i="2"/>
  <c r="M25" i="2"/>
  <c r="H25" i="2"/>
  <c r="D28" i="2"/>
  <c r="J27" i="2"/>
  <c r="E28" i="2"/>
  <c r="K27" i="2"/>
  <c r="L26" i="2"/>
  <c r="I24" i="11" l="1"/>
  <c r="L25" i="11"/>
  <c r="M25" i="11" s="1"/>
  <c r="L26" i="11"/>
  <c r="I26" i="11"/>
  <c r="H24" i="11"/>
  <c r="L24" i="9"/>
  <c r="M24" i="9" s="1"/>
  <c r="G26" i="9"/>
  <c r="K26" i="9" s="1"/>
  <c r="K25" i="9"/>
  <c r="D26" i="9"/>
  <c r="J26" i="9" s="1"/>
  <c r="J25" i="9"/>
  <c r="G26" i="8"/>
  <c r="K26" i="8" s="1"/>
  <c r="K25" i="8"/>
  <c r="L24" i="8"/>
  <c r="M24" i="8" s="1"/>
  <c r="J25" i="8"/>
  <c r="D26" i="8"/>
  <c r="J26" i="8" s="1"/>
  <c r="I24" i="5"/>
  <c r="I24" i="7"/>
  <c r="L24" i="7"/>
  <c r="M24" i="7" s="1"/>
  <c r="J25" i="7"/>
  <c r="D26" i="7"/>
  <c r="J26" i="7" s="1"/>
  <c r="G26" i="7"/>
  <c r="K26" i="7" s="1"/>
  <c r="K25" i="7"/>
  <c r="H24" i="7"/>
  <c r="H24" i="5"/>
  <c r="L25" i="5"/>
  <c r="M25" i="5" s="1"/>
  <c r="L26" i="5"/>
  <c r="H26" i="5" s="1"/>
  <c r="I26" i="5"/>
  <c r="K38" i="3"/>
  <c r="K39" i="3"/>
  <c r="L28" i="3"/>
  <c r="J29" i="3"/>
  <c r="D30" i="3"/>
  <c r="M27" i="3"/>
  <c r="H26" i="2"/>
  <c r="M26" i="2"/>
  <c r="D29" i="2"/>
  <c r="J28" i="2"/>
  <c r="I26" i="2"/>
  <c r="K28" i="2"/>
  <c r="E29" i="2"/>
  <c r="L27" i="2"/>
  <c r="I25" i="11" l="1"/>
  <c r="H25" i="11"/>
  <c r="M26" i="11"/>
  <c r="G27" i="11"/>
  <c r="D27" i="11"/>
  <c r="H26" i="11"/>
  <c r="H24" i="9"/>
  <c r="I24" i="9"/>
  <c r="L25" i="9"/>
  <c r="M25" i="9" s="1"/>
  <c r="L26" i="9"/>
  <c r="I26" i="9" s="1"/>
  <c r="L25" i="8"/>
  <c r="M25" i="8" s="1"/>
  <c r="H25" i="8"/>
  <c r="I24" i="8"/>
  <c r="H24" i="8"/>
  <c r="L26" i="8"/>
  <c r="H26" i="8" s="1"/>
  <c r="L26" i="7"/>
  <c r="H26" i="7" s="1"/>
  <c r="L25" i="7"/>
  <c r="M25" i="7" s="1"/>
  <c r="I25" i="7"/>
  <c r="M26" i="5"/>
  <c r="G27" i="5"/>
  <c r="D27" i="5"/>
  <c r="I25" i="5"/>
  <c r="H25" i="5"/>
  <c r="D31" i="3"/>
  <c r="J30" i="3"/>
  <c r="L29" i="3"/>
  <c r="M28" i="3"/>
  <c r="I28" i="3"/>
  <c r="H28" i="3"/>
  <c r="K41" i="3"/>
  <c r="I27" i="2"/>
  <c r="M27" i="2"/>
  <c r="H27" i="2"/>
  <c r="E30" i="2"/>
  <c r="K29" i="2"/>
  <c r="L28" i="2"/>
  <c r="D30" i="2"/>
  <c r="J29" i="2"/>
  <c r="J27" i="11" l="1"/>
  <c r="D28" i="11"/>
  <c r="G28" i="11"/>
  <c r="K27" i="11"/>
  <c r="M26" i="9"/>
  <c r="G27" i="9"/>
  <c r="D27" i="9"/>
  <c r="H26" i="9"/>
  <c r="I25" i="9"/>
  <c r="H25" i="9"/>
  <c r="G27" i="8"/>
  <c r="D27" i="8"/>
  <c r="M26" i="8"/>
  <c r="I26" i="8"/>
  <c r="I25" i="8"/>
  <c r="H25" i="7"/>
  <c r="G27" i="7"/>
  <c r="D27" i="7"/>
  <c r="M26" i="7"/>
  <c r="I26" i="7"/>
  <c r="J27" i="5"/>
  <c r="D28" i="5"/>
  <c r="G28" i="5"/>
  <c r="K27" i="5"/>
  <c r="M29" i="3"/>
  <c r="I29" i="3"/>
  <c r="H29" i="3"/>
  <c r="L30" i="3"/>
  <c r="J31" i="3"/>
  <c r="D32" i="3"/>
  <c r="I28" i="2"/>
  <c r="M28" i="2"/>
  <c r="H28" i="2"/>
  <c r="K30" i="2"/>
  <c r="E31" i="2"/>
  <c r="D31" i="2"/>
  <c r="J30" i="2"/>
  <c r="L29" i="2"/>
  <c r="L27" i="11" l="1"/>
  <c r="M27" i="11" s="1"/>
  <c r="G29" i="11"/>
  <c r="K28" i="11"/>
  <c r="J28" i="11"/>
  <c r="D29" i="11"/>
  <c r="G28" i="9"/>
  <c r="K27" i="9"/>
  <c r="J27" i="9"/>
  <c r="D28" i="9"/>
  <c r="J27" i="8"/>
  <c r="D28" i="8"/>
  <c r="G28" i="8"/>
  <c r="K27" i="8"/>
  <c r="L27" i="8" s="1"/>
  <c r="M27" i="8" s="1"/>
  <c r="G28" i="7"/>
  <c r="K27" i="7"/>
  <c r="L27" i="7" s="1"/>
  <c r="M27" i="7" s="1"/>
  <c r="J27" i="7"/>
  <c r="D28" i="7"/>
  <c r="L27" i="5"/>
  <c r="M27" i="5" s="1"/>
  <c r="G29" i="5"/>
  <c r="K28" i="5"/>
  <c r="J28" i="5"/>
  <c r="D29" i="5"/>
  <c r="M30" i="3"/>
  <c r="I30" i="3"/>
  <c r="J32" i="3"/>
  <c r="D33" i="3"/>
  <c r="L31" i="3"/>
  <c r="H30" i="3"/>
  <c r="H29" i="2"/>
  <c r="M29" i="2"/>
  <c r="L30" i="2"/>
  <c r="I29" i="2"/>
  <c r="D32" i="2"/>
  <c r="J31" i="2"/>
  <c r="E32" i="2"/>
  <c r="K31" i="2"/>
  <c r="J29" i="11" l="1"/>
  <c r="D30" i="11"/>
  <c r="L28" i="11"/>
  <c r="M28" i="11" s="1"/>
  <c r="G30" i="11"/>
  <c r="K29" i="11"/>
  <c r="L27" i="9"/>
  <c r="M27" i="9" s="1"/>
  <c r="J28" i="9"/>
  <c r="D29" i="9"/>
  <c r="G29" i="9"/>
  <c r="K28" i="9"/>
  <c r="G29" i="8"/>
  <c r="K28" i="8"/>
  <c r="J28" i="8"/>
  <c r="D29" i="8"/>
  <c r="D29" i="7"/>
  <c r="J28" i="7"/>
  <c r="G29" i="7"/>
  <c r="K28" i="7"/>
  <c r="D30" i="5"/>
  <c r="J29" i="5"/>
  <c r="G30" i="5"/>
  <c r="K29" i="5"/>
  <c r="L28" i="5"/>
  <c r="M28" i="5" s="1"/>
  <c r="M31" i="3"/>
  <c r="I31" i="3"/>
  <c r="H31" i="3"/>
  <c r="D34" i="3"/>
  <c r="J33" i="3"/>
  <c r="L32" i="3"/>
  <c r="H32" i="3" s="1"/>
  <c r="I30" i="2"/>
  <c r="M30" i="2"/>
  <c r="L31" i="2"/>
  <c r="K32" i="2"/>
  <c r="E33" i="2"/>
  <c r="D33" i="2"/>
  <c r="J32" i="2"/>
  <c r="H30" i="2"/>
  <c r="G31" i="11" l="1"/>
  <c r="K30" i="11"/>
  <c r="I28" i="11"/>
  <c r="H28" i="11"/>
  <c r="L29" i="11"/>
  <c r="M29" i="11" s="1"/>
  <c r="J30" i="11"/>
  <c r="D31" i="11"/>
  <c r="J29" i="9"/>
  <c r="D30" i="9"/>
  <c r="L28" i="9"/>
  <c r="M28" i="9" s="1"/>
  <c r="G30" i="9"/>
  <c r="K29" i="9"/>
  <c r="L28" i="8"/>
  <c r="M28" i="8" s="1"/>
  <c r="J29" i="8"/>
  <c r="D30" i="8"/>
  <c r="G30" i="8"/>
  <c r="K29" i="8"/>
  <c r="D30" i="7"/>
  <c r="J29" i="7"/>
  <c r="L28" i="7"/>
  <c r="M28" i="7" s="1"/>
  <c r="I28" i="7"/>
  <c r="G30" i="7"/>
  <c r="K29" i="7"/>
  <c r="H28" i="7"/>
  <c r="H28" i="5"/>
  <c r="I28" i="5"/>
  <c r="L29" i="5"/>
  <c r="M29" i="5" s="1"/>
  <c r="G31" i="5"/>
  <c r="K30" i="5"/>
  <c r="J30" i="5"/>
  <c r="D31" i="5"/>
  <c r="J34" i="3"/>
  <c r="M32" i="3"/>
  <c r="I32" i="3"/>
  <c r="L33" i="3"/>
  <c r="I31" i="2"/>
  <c r="M31" i="2"/>
  <c r="H31" i="2"/>
  <c r="D34" i="2"/>
  <c r="J33" i="2"/>
  <c r="K33" i="2"/>
  <c r="L32" i="2"/>
  <c r="L30" i="11" l="1"/>
  <c r="M30" i="11" s="1"/>
  <c r="J31" i="11"/>
  <c r="D32" i="11"/>
  <c r="I29" i="11"/>
  <c r="H29" i="11"/>
  <c r="G32" i="11"/>
  <c r="K31" i="11"/>
  <c r="H28" i="9"/>
  <c r="I28" i="9"/>
  <c r="L29" i="9"/>
  <c r="M29" i="9" s="1"/>
  <c r="G31" i="9"/>
  <c r="K30" i="9"/>
  <c r="J30" i="9"/>
  <c r="D31" i="9"/>
  <c r="I28" i="8"/>
  <c r="L29" i="8"/>
  <c r="M29" i="8" s="1"/>
  <c r="J30" i="8"/>
  <c r="D31" i="8"/>
  <c r="G31" i="8"/>
  <c r="K30" i="8"/>
  <c r="H29" i="8"/>
  <c r="H28" i="8"/>
  <c r="L29" i="7"/>
  <c r="M29" i="7" s="1"/>
  <c r="I29" i="7"/>
  <c r="H29" i="7"/>
  <c r="G31" i="7"/>
  <c r="K30" i="7"/>
  <c r="J30" i="7"/>
  <c r="D31" i="7"/>
  <c r="G32" i="5"/>
  <c r="K31" i="5"/>
  <c r="I29" i="5"/>
  <c r="H29" i="5"/>
  <c r="L30" i="5"/>
  <c r="M30" i="5" s="1"/>
  <c r="D32" i="5"/>
  <c r="J31" i="5"/>
  <c r="M33" i="3"/>
  <c r="I33" i="3"/>
  <c r="H33" i="3"/>
  <c r="J35" i="3"/>
  <c r="D36" i="3"/>
  <c r="L34" i="3"/>
  <c r="H32" i="2"/>
  <c r="M32" i="2"/>
  <c r="I32" i="2"/>
  <c r="L33" i="2"/>
  <c r="K34" i="2"/>
  <c r="D35" i="2"/>
  <c r="J34" i="2"/>
  <c r="I30" i="11" l="1"/>
  <c r="G33" i="11"/>
  <c r="K32" i="11"/>
  <c r="J32" i="11"/>
  <c r="D33" i="11"/>
  <c r="L31" i="11"/>
  <c r="M31" i="11" s="1"/>
  <c r="H30" i="11"/>
  <c r="H29" i="9"/>
  <c r="J31" i="9"/>
  <c r="D32" i="9"/>
  <c r="L30" i="9"/>
  <c r="M30" i="9" s="1"/>
  <c r="G32" i="9"/>
  <c r="K31" i="9"/>
  <c r="I29" i="9"/>
  <c r="I29" i="8"/>
  <c r="G32" i="8"/>
  <c r="K31" i="8"/>
  <c r="L30" i="8"/>
  <c r="M30" i="8" s="1"/>
  <c r="J31" i="8"/>
  <c r="D32" i="8"/>
  <c r="I30" i="5"/>
  <c r="G32" i="7"/>
  <c r="K31" i="7"/>
  <c r="L30" i="7"/>
  <c r="M30" i="7" s="1"/>
  <c r="J31" i="7"/>
  <c r="D32" i="7"/>
  <c r="H30" i="5"/>
  <c r="L31" i="5"/>
  <c r="M31" i="5" s="1"/>
  <c r="J32" i="5"/>
  <c r="D33" i="5"/>
  <c r="H31" i="5"/>
  <c r="G33" i="5"/>
  <c r="K32" i="5"/>
  <c r="L35" i="3"/>
  <c r="M34" i="3"/>
  <c r="I34" i="3"/>
  <c r="H34" i="3"/>
  <c r="J36" i="3"/>
  <c r="D37" i="3"/>
  <c r="I33" i="2"/>
  <c r="M33" i="2"/>
  <c r="D36" i="2"/>
  <c r="J35" i="2"/>
  <c r="H33" i="2"/>
  <c r="K35" i="2"/>
  <c r="L34" i="2"/>
  <c r="I31" i="11" l="1"/>
  <c r="J33" i="11"/>
  <c r="D34" i="11"/>
  <c r="J34" i="11" s="1"/>
  <c r="H31" i="11"/>
  <c r="L32" i="11"/>
  <c r="M32" i="11" s="1"/>
  <c r="G34" i="11"/>
  <c r="K34" i="11" s="1"/>
  <c r="K33" i="11"/>
  <c r="I30" i="9"/>
  <c r="L31" i="9"/>
  <c r="M31" i="9" s="1"/>
  <c r="G33" i="9"/>
  <c r="K32" i="9"/>
  <c r="J32" i="9"/>
  <c r="D33" i="9"/>
  <c r="H30" i="9"/>
  <c r="L31" i="8"/>
  <c r="M31" i="8" s="1"/>
  <c r="D33" i="8"/>
  <c r="J32" i="8"/>
  <c r="I30" i="8"/>
  <c r="H30" i="8"/>
  <c r="G33" i="8"/>
  <c r="K32" i="8"/>
  <c r="G33" i="7"/>
  <c r="K32" i="7"/>
  <c r="D33" i="7"/>
  <c r="J32" i="7"/>
  <c r="I30" i="7"/>
  <c r="L31" i="7"/>
  <c r="M31" i="7" s="1"/>
  <c r="I31" i="7"/>
  <c r="H30" i="7"/>
  <c r="L32" i="5"/>
  <c r="M32" i="5" s="1"/>
  <c r="I32" i="5"/>
  <c r="J33" i="5"/>
  <c r="D34" i="5"/>
  <c r="J34" i="5" s="1"/>
  <c r="H32" i="5"/>
  <c r="I31" i="5"/>
  <c r="G34" i="5"/>
  <c r="K34" i="5" s="1"/>
  <c r="K33" i="5"/>
  <c r="D38" i="3"/>
  <c r="J37" i="3"/>
  <c r="L36" i="3"/>
  <c r="M35" i="3"/>
  <c r="H34" i="2"/>
  <c r="M34" i="2"/>
  <c r="I34" i="2"/>
  <c r="L35" i="2"/>
  <c r="K36" i="2"/>
  <c r="D37" i="2"/>
  <c r="J36" i="2"/>
  <c r="L33" i="11" l="1"/>
  <c r="M33" i="11" s="1"/>
  <c r="L34" i="11"/>
  <c r="I32" i="11"/>
  <c r="H32" i="11"/>
  <c r="I31" i="9"/>
  <c r="H31" i="9"/>
  <c r="J33" i="9"/>
  <c r="D34" i="9"/>
  <c r="J34" i="9" s="1"/>
  <c r="L32" i="9"/>
  <c r="M32" i="9" s="1"/>
  <c r="G34" i="9"/>
  <c r="K34" i="9" s="1"/>
  <c r="K33" i="9"/>
  <c r="I31" i="8"/>
  <c r="G34" i="8"/>
  <c r="K34" i="8" s="1"/>
  <c r="K33" i="8"/>
  <c r="J33" i="8"/>
  <c r="D34" i="8"/>
  <c r="J34" i="8" s="1"/>
  <c r="L32" i="8"/>
  <c r="M32" i="8" s="1"/>
  <c r="H31" i="8"/>
  <c r="J33" i="7"/>
  <c r="D34" i="7"/>
  <c r="J34" i="7" s="1"/>
  <c r="G34" i="7"/>
  <c r="K34" i="7" s="1"/>
  <c r="K33" i="7"/>
  <c r="L32" i="7"/>
  <c r="M32" i="7" s="1"/>
  <c r="H31" i="7"/>
  <c r="L33" i="5"/>
  <c r="M33" i="5" s="1"/>
  <c r="L34" i="5"/>
  <c r="I34" i="5" s="1"/>
  <c r="H33" i="5"/>
  <c r="J38" i="3"/>
  <c r="J39" i="3"/>
  <c r="M36" i="3"/>
  <c r="I36" i="3"/>
  <c r="H36" i="3"/>
  <c r="L37" i="3"/>
  <c r="H35" i="2"/>
  <c r="M35" i="2"/>
  <c r="L36" i="2"/>
  <c r="D38" i="2"/>
  <c r="J37" i="2"/>
  <c r="K37" i="2"/>
  <c r="I35" i="2"/>
  <c r="I33" i="11" l="1"/>
  <c r="H33" i="11"/>
  <c r="G35" i="11"/>
  <c r="D35" i="11"/>
  <c r="M34" i="11"/>
  <c r="I34" i="11"/>
  <c r="H34" i="11"/>
  <c r="L33" i="9"/>
  <c r="M33" i="9" s="1"/>
  <c r="L34" i="9"/>
  <c r="H34" i="9" s="1"/>
  <c r="I32" i="9"/>
  <c r="H32" i="9"/>
  <c r="H33" i="9"/>
  <c r="I32" i="8"/>
  <c r="L34" i="8"/>
  <c r="H34" i="8"/>
  <c r="H32" i="8"/>
  <c r="L33" i="8"/>
  <c r="M33" i="8" s="1"/>
  <c r="L33" i="7"/>
  <c r="M33" i="7" s="1"/>
  <c r="I33" i="7"/>
  <c r="L34" i="7"/>
  <c r="I32" i="7"/>
  <c r="H33" i="7"/>
  <c r="H32" i="7"/>
  <c r="H34" i="5"/>
  <c r="G35" i="5"/>
  <c r="M34" i="5"/>
  <c r="D35" i="5"/>
  <c r="I33" i="5"/>
  <c r="L38" i="3"/>
  <c r="H38" i="3" s="1"/>
  <c r="M37" i="3"/>
  <c r="I37" i="3"/>
  <c r="H37" i="3"/>
  <c r="J41" i="3"/>
  <c r="L39" i="3"/>
  <c r="H36" i="2"/>
  <c r="M36" i="2"/>
  <c r="I36" i="2"/>
  <c r="L37" i="2"/>
  <c r="K38" i="2"/>
  <c r="D39" i="2"/>
  <c r="J39" i="2" s="1"/>
  <c r="J38" i="2"/>
  <c r="D36" i="11" l="1"/>
  <c r="J35" i="11"/>
  <c r="G36" i="11"/>
  <c r="K35" i="11"/>
  <c r="I33" i="9"/>
  <c r="G35" i="9"/>
  <c r="D35" i="9"/>
  <c r="M34" i="9"/>
  <c r="I34" i="9"/>
  <c r="I33" i="8"/>
  <c r="H33" i="8"/>
  <c r="D35" i="8"/>
  <c r="M34" i="8"/>
  <c r="G35" i="8"/>
  <c r="I34" i="8"/>
  <c r="D35" i="7"/>
  <c r="M34" i="7"/>
  <c r="G35" i="7"/>
  <c r="H34" i="7"/>
  <c r="I34" i="7"/>
  <c r="J35" i="5"/>
  <c r="D36" i="5"/>
  <c r="G36" i="5"/>
  <c r="K35" i="5"/>
  <c r="L41" i="3"/>
  <c r="M39" i="3"/>
  <c r="M38" i="3"/>
  <c r="I38" i="3"/>
  <c r="I37" i="2"/>
  <c r="M37" i="2"/>
  <c r="H37" i="2"/>
  <c r="J41" i="2"/>
  <c r="L38" i="2"/>
  <c r="E41" i="2"/>
  <c r="K39" i="2"/>
  <c r="L35" i="11" l="1"/>
  <c r="M35" i="11" s="1"/>
  <c r="G37" i="11"/>
  <c r="K36" i="11"/>
  <c r="D37" i="11"/>
  <c r="J36" i="11"/>
  <c r="D36" i="9"/>
  <c r="J35" i="9"/>
  <c r="G36" i="9"/>
  <c r="K35" i="9"/>
  <c r="J35" i="8"/>
  <c r="D36" i="8"/>
  <c r="G36" i="8"/>
  <c r="K35" i="8"/>
  <c r="L35" i="8" s="1"/>
  <c r="M35" i="8" s="1"/>
  <c r="G36" i="7"/>
  <c r="K35" i="7"/>
  <c r="D36" i="7"/>
  <c r="J35" i="7"/>
  <c r="L35" i="5"/>
  <c r="M35" i="5" s="1"/>
  <c r="G37" i="5"/>
  <c r="K36" i="5"/>
  <c r="J36" i="5"/>
  <c r="D37" i="5"/>
  <c r="I38" i="2"/>
  <c r="M38" i="2"/>
  <c r="H38" i="2"/>
  <c r="K41" i="2"/>
  <c r="L39" i="2"/>
  <c r="M39" i="2" s="1"/>
  <c r="J37" i="11" l="1"/>
  <c r="D38" i="11"/>
  <c r="J38" i="11" s="1"/>
  <c r="L36" i="11"/>
  <c r="M36" i="11" s="1"/>
  <c r="G38" i="11"/>
  <c r="K38" i="11" s="1"/>
  <c r="K37" i="11"/>
  <c r="L35" i="9"/>
  <c r="M35" i="9" s="1"/>
  <c r="G37" i="9"/>
  <c r="K36" i="9"/>
  <c r="J36" i="9"/>
  <c r="D37" i="9"/>
  <c r="G37" i="8"/>
  <c r="K36" i="8"/>
  <c r="J36" i="8"/>
  <c r="D37" i="8"/>
  <c r="L35" i="7"/>
  <c r="M35" i="7" s="1"/>
  <c r="J36" i="7"/>
  <c r="D37" i="7"/>
  <c r="G37" i="7"/>
  <c r="K36" i="7"/>
  <c r="D38" i="5"/>
  <c r="J38" i="5" s="1"/>
  <c r="J37" i="5"/>
  <c r="L36" i="5"/>
  <c r="M36" i="5" s="1"/>
  <c r="G38" i="5"/>
  <c r="K38" i="5" s="1"/>
  <c r="K37" i="5"/>
  <c r="L41" i="2"/>
  <c r="H39" i="2"/>
  <c r="I39" i="2"/>
  <c r="I36" i="11" l="1"/>
  <c r="L37" i="11"/>
  <c r="M37" i="11" s="1"/>
  <c r="I37" i="11"/>
  <c r="L38" i="11"/>
  <c r="I38" i="11"/>
  <c r="H36" i="11"/>
  <c r="L36" i="9"/>
  <c r="M36" i="9" s="1"/>
  <c r="J37" i="9"/>
  <c r="D38" i="9"/>
  <c r="J38" i="9" s="1"/>
  <c r="G38" i="9"/>
  <c r="K38" i="9" s="1"/>
  <c r="K37" i="9"/>
  <c r="J37" i="8"/>
  <c r="D38" i="8"/>
  <c r="J38" i="8" s="1"/>
  <c r="L36" i="8"/>
  <c r="M36" i="8" s="1"/>
  <c r="G38" i="8"/>
  <c r="K38" i="8" s="1"/>
  <c r="K37" i="8"/>
  <c r="L36" i="7"/>
  <c r="M36" i="7" s="1"/>
  <c r="G38" i="7"/>
  <c r="K38" i="7" s="1"/>
  <c r="K37" i="7"/>
  <c r="J37" i="7"/>
  <c r="D38" i="7"/>
  <c r="J38" i="7" s="1"/>
  <c r="L38" i="5"/>
  <c r="I38" i="5" s="1"/>
  <c r="H36" i="5"/>
  <c r="L37" i="5"/>
  <c r="M37" i="5" s="1"/>
  <c r="I36" i="5"/>
  <c r="H37" i="11" l="1"/>
  <c r="G39" i="11"/>
  <c r="K39" i="11" s="1"/>
  <c r="D39" i="11"/>
  <c r="J39" i="11" s="1"/>
  <c r="J41" i="11" s="1"/>
  <c r="M38" i="11"/>
  <c r="H38" i="11"/>
  <c r="I36" i="9"/>
  <c r="H36" i="9"/>
  <c r="L37" i="9"/>
  <c r="M37" i="9" s="1"/>
  <c r="L38" i="9"/>
  <c r="I38" i="9" s="1"/>
  <c r="L37" i="8"/>
  <c r="M37" i="8" s="1"/>
  <c r="I36" i="8"/>
  <c r="L38" i="8"/>
  <c r="I38" i="8" s="1"/>
  <c r="H38" i="8"/>
  <c r="H36" i="8"/>
  <c r="H37" i="8"/>
  <c r="L38" i="7"/>
  <c r="H38" i="7"/>
  <c r="L37" i="7"/>
  <c r="M37" i="7" s="1"/>
  <c r="I37" i="7"/>
  <c r="I36" i="7"/>
  <c r="H36" i="7"/>
  <c r="H38" i="5"/>
  <c r="I37" i="5"/>
  <c r="H37" i="5"/>
  <c r="M38" i="5"/>
  <c r="G39" i="5"/>
  <c r="K39" i="5" s="1"/>
  <c r="D39" i="5"/>
  <c r="J39" i="5" s="1"/>
  <c r="J41" i="5" s="1"/>
  <c r="K41" i="11" l="1"/>
  <c r="L39" i="11"/>
  <c r="H37" i="9"/>
  <c r="H38" i="9"/>
  <c r="I37" i="9"/>
  <c r="G39" i="9"/>
  <c r="K39" i="9" s="1"/>
  <c r="D39" i="9"/>
  <c r="J39" i="9" s="1"/>
  <c r="J41" i="9" s="1"/>
  <c r="M38" i="9"/>
  <c r="G39" i="8"/>
  <c r="K39" i="8" s="1"/>
  <c r="D39" i="8"/>
  <c r="J39" i="8" s="1"/>
  <c r="J41" i="8" s="1"/>
  <c r="M38" i="8"/>
  <c r="I37" i="8"/>
  <c r="G39" i="7"/>
  <c r="K39" i="7" s="1"/>
  <c r="D39" i="7"/>
  <c r="J39" i="7" s="1"/>
  <c r="J41" i="7" s="1"/>
  <c r="M38" i="7"/>
  <c r="I38" i="7"/>
  <c r="H37" i="7"/>
  <c r="L39" i="5"/>
  <c r="K41" i="5"/>
  <c r="L41" i="11" l="1"/>
  <c r="M39" i="11"/>
  <c r="K41" i="9"/>
  <c r="L39" i="9"/>
  <c r="K41" i="8"/>
  <c r="L39" i="8"/>
  <c r="K41" i="7"/>
  <c r="L39" i="7"/>
  <c r="M39" i="5"/>
  <c r="L41" i="5"/>
  <c r="L41" i="9" l="1"/>
  <c r="M39" i="9"/>
  <c r="L41" i="8"/>
  <c r="M39" i="8"/>
  <c r="L41" i="7"/>
  <c r="M39" i="7"/>
</calcChain>
</file>

<file path=xl/sharedStrings.xml><?xml version="1.0" encoding="utf-8"?>
<sst xmlns="http://schemas.openxmlformats.org/spreadsheetml/2006/main" count="148" uniqueCount="32">
  <si>
    <t>Month</t>
  </si>
  <si>
    <t>A #of shares</t>
  </si>
  <si>
    <t>Chg MoM</t>
  </si>
  <si>
    <t>B #of shares</t>
  </si>
  <si>
    <t>A price (EoM)</t>
  </si>
  <si>
    <t>B price (EoM)</t>
  </si>
  <si>
    <t>Real portfolio</t>
  </si>
  <si>
    <t>A weight</t>
  </si>
  <si>
    <t>B weight</t>
  </si>
  <si>
    <t>Portfolio value</t>
  </si>
  <si>
    <t>A value</t>
  </si>
  <si>
    <t>B value</t>
  </si>
  <si>
    <t>CAGR</t>
  </si>
  <si>
    <t>Allocation</t>
  </si>
  <si>
    <t>Stock A</t>
  </si>
  <si>
    <t>Stock B</t>
  </si>
  <si>
    <t>Scenario 1</t>
  </si>
  <si>
    <t>Any</t>
  </si>
  <si>
    <t>Drawdown during a crash</t>
  </si>
  <si>
    <t>None</t>
  </si>
  <si>
    <t>Portfolio CAGR</t>
  </si>
  <si>
    <t>Portfolio tool used</t>
  </si>
  <si>
    <t>Rebalancing</t>
  </si>
  <si>
    <t>Scenario 2a</t>
  </si>
  <si>
    <t>Scenario 2b</t>
  </si>
  <si>
    <t>Scenario 2c</t>
  </si>
  <si>
    <t>Scenario 3a</t>
  </si>
  <si>
    <t>Scenario 3b</t>
  </si>
  <si>
    <t>Scenario 3c</t>
  </si>
  <si>
    <t>+10%</t>
  </si>
  <si>
    <t>Alpha from rebalancing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</si>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</sst>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0.0"/>
    <numFmt numFmtId="167" formatCode="_(* #,##0_);_(* \(#,##0\);_(* &quot;-&quot;??_);_(@_)"/>
    <numFmt numFmtId="168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/>
    </xf>
    <xf numFmtId="167" fontId="0" fillId="0" borderId="0" xfId="1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3" fillId="3" borderId="0" xfId="0" applyFont="1" applyFill="1" applyAlignment="1">
      <alignment horizontal="center"/>
    </xf>
    <xf numFmtId="165" fontId="3" fillId="3" borderId="0" xfId="2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166" fontId="0" fillId="2" borderId="0" xfId="0" applyNumberFormat="1" applyFill="1" applyAlignment="1">
      <alignment horizontal="center"/>
    </xf>
    <xf numFmtId="165" fontId="0" fillId="0" borderId="0" xfId="0" applyNumberFormat="1" applyFont="1" applyAlignment="1">
      <alignment horizontal="center"/>
    </xf>
    <xf numFmtId="9" fontId="0" fillId="2" borderId="0" xfId="2" applyFont="1" applyFill="1" applyAlignment="1">
      <alignment horizontal="center"/>
    </xf>
    <xf numFmtId="9" fontId="2" fillId="2" borderId="0" xfId="0" applyNumberFormat="1" applyFont="1" applyFill="1" applyAlignment="1">
      <alignment horizontal="center"/>
    </xf>
    <xf numFmtId="9" fontId="0" fillId="4" borderId="6" xfId="0" applyNumberFormat="1" applyFill="1" applyBorder="1" applyAlignment="1">
      <alignment horizontal="center"/>
    </xf>
    <xf numFmtId="9" fontId="0" fillId="4" borderId="7" xfId="0" applyNumberFormat="1" applyFill="1" applyBorder="1" applyAlignment="1">
      <alignment horizontal="center"/>
    </xf>
    <xf numFmtId="9" fontId="0" fillId="4" borderId="0" xfId="0" applyNumberFormat="1" applyFill="1" applyBorder="1" applyAlignment="1">
      <alignment horizontal="center"/>
    </xf>
    <xf numFmtId="9" fontId="0" fillId="4" borderId="9" xfId="0" applyNumberFormat="1" applyFill="1" applyBorder="1" applyAlignment="1">
      <alignment horizontal="center"/>
    </xf>
    <xf numFmtId="9" fontId="0" fillId="4" borderId="11" xfId="0" applyNumberFormat="1" applyFill="1" applyBorder="1" applyAlignment="1">
      <alignment horizontal="center"/>
    </xf>
    <xf numFmtId="9" fontId="0" fillId="4" borderId="12" xfId="0" applyNumberFormat="1" applyFill="1" applyBorder="1" applyAlignment="1">
      <alignment horizontal="center"/>
    </xf>
    <xf numFmtId="9" fontId="0" fillId="5" borderId="6" xfId="0" applyNumberFormat="1" applyFill="1" applyBorder="1" applyAlignment="1">
      <alignment horizontal="center"/>
    </xf>
    <xf numFmtId="9" fontId="0" fillId="5" borderId="7" xfId="0" applyNumberFormat="1" applyFill="1" applyBorder="1" applyAlignment="1">
      <alignment horizontal="center"/>
    </xf>
    <xf numFmtId="9" fontId="0" fillId="5" borderId="0" xfId="0" applyNumberFormat="1" applyFill="1" applyBorder="1" applyAlignment="1">
      <alignment horizontal="center"/>
    </xf>
    <xf numFmtId="9" fontId="0" fillId="5" borderId="9" xfId="0" applyNumberFormat="1" applyFill="1" applyBorder="1" applyAlignment="1">
      <alignment horizontal="center"/>
    </xf>
    <xf numFmtId="9" fontId="0" fillId="5" borderId="11" xfId="0" applyNumberFormat="1" applyFill="1" applyBorder="1" applyAlignment="1">
      <alignment horizontal="center"/>
    </xf>
    <xf numFmtId="9" fontId="0" fillId="5" borderId="12" xfId="0" applyNumberForma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9" xfId="0" applyFill="1" applyBorder="1"/>
    <xf numFmtId="0" fontId="0" fillId="7" borderId="8" xfId="0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9" fontId="0" fillId="4" borderId="5" xfId="0" applyNumberFormat="1" applyFill="1" applyBorder="1" applyAlignment="1">
      <alignment horizontal="center"/>
    </xf>
    <xf numFmtId="9" fontId="0" fillId="4" borderId="8" xfId="0" applyNumberFormat="1" applyFill="1" applyBorder="1" applyAlignment="1">
      <alignment horizontal="center"/>
    </xf>
    <xf numFmtId="9" fontId="0" fillId="4" borderId="10" xfId="0" applyNumberFormat="1" applyFill="1" applyBorder="1" applyAlignment="1">
      <alignment horizontal="center"/>
    </xf>
    <xf numFmtId="9" fontId="3" fillId="5" borderId="5" xfId="0" applyNumberFormat="1" applyFont="1" applyFill="1" applyBorder="1" applyAlignment="1">
      <alignment horizontal="center"/>
    </xf>
    <xf numFmtId="9" fontId="3" fillId="5" borderId="7" xfId="0" applyNumberFormat="1" applyFont="1" applyFill="1" applyBorder="1" applyAlignment="1">
      <alignment horizontal="center"/>
    </xf>
    <xf numFmtId="9" fontId="3" fillId="5" borderId="8" xfId="0" applyNumberFormat="1" applyFont="1" applyFill="1" applyBorder="1" applyAlignment="1">
      <alignment horizontal="center"/>
    </xf>
    <xf numFmtId="9" fontId="3" fillId="5" borderId="9" xfId="0" applyNumberFormat="1" applyFont="1" applyFill="1" applyBorder="1" applyAlignment="1">
      <alignment horizontal="center"/>
    </xf>
    <xf numFmtId="9" fontId="3" fillId="5" borderId="10" xfId="0" applyNumberFormat="1" applyFont="1" applyFill="1" applyBorder="1" applyAlignment="1">
      <alignment horizontal="center"/>
    </xf>
    <xf numFmtId="9" fontId="3" fillId="5" borderId="12" xfId="0" applyNumberFormat="1" applyFont="1" applyFill="1" applyBorder="1" applyAlignment="1">
      <alignment horizontal="center"/>
    </xf>
    <xf numFmtId="9" fontId="3" fillId="4" borderId="5" xfId="0" applyNumberFormat="1" applyFont="1" applyFill="1" applyBorder="1" applyAlignment="1">
      <alignment horizontal="center"/>
    </xf>
    <xf numFmtId="9" fontId="3" fillId="4" borderId="7" xfId="0" applyNumberFormat="1" applyFont="1" applyFill="1" applyBorder="1" applyAlignment="1">
      <alignment horizontal="center"/>
    </xf>
    <xf numFmtId="9" fontId="3" fillId="4" borderId="8" xfId="0" applyNumberFormat="1" applyFont="1" applyFill="1" applyBorder="1" applyAlignment="1">
      <alignment horizontal="center"/>
    </xf>
    <xf numFmtId="9" fontId="3" fillId="4" borderId="9" xfId="0" quotePrefix="1" applyNumberFormat="1" applyFont="1" applyFill="1" applyBorder="1" applyAlignment="1">
      <alignment horizontal="center"/>
    </xf>
    <xf numFmtId="9" fontId="3" fillId="4" borderId="10" xfId="0" applyNumberFormat="1" applyFont="1" applyFill="1" applyBorder="1" applyAlignment="1">
      <alignment horizontal="center"/>
    </xf>
    <xf numFmtId="9" fontId="3" fillId="4" borderId="12" xfId="0" applyNumberFormat="1" applyFont="1" applyFill="1" applyBorder="1" applyAlignment="1">
      <alignment horizontal="center"/>
    </xf>
    <xf numFmtId="9" fontId="0" fillId="5" borderId="5" xfId="0" applyNumberFormat="1" applyFill="1" applyBorder="1" applyAlignment="1">
      <alignment horizontal="center"/>
    </xf>
    <xf numFmtId="9" fontId="0" fillId="5" borderId="8" xfId="0" applyNumberFormat="1" applyFill="1" applyBorder="1" applyAlignment="1">
      <alignment horizontal="center"/>
    </xf>
    <xf numFmtId="9" fontId="0" fillId="5" borderId="10" xfId="0" applyNumberForma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9" fontId="0" fillId="6" borderId="2" xfId="0" applyNumberFormat="1" applyFill="1" applyBorder="1" applyAlignment="1">
      <alignment horizontal="center"/>
    </xf>
    <xf numFmtId="9" fontId="0" fillId="6" borderId="4" xfId="0" applyNumberForma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9" fontId="0" fillId="6" borderId="3" xfId="0" applyNumberForma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 wrapText="1"/>
    </xf>
    <xf numFmtId="0" fontId="3" fillId="9" borderId="14" xfId="0" applyFont="1" applyFill="1" applyBorder="1" applyAlignment="1">
      <alignment horizontal="center" wrapText="1"/>
    </xf>
    <xf numFmtId="0" fontId="3" fillId="9" borderId="6" xfId="0" applyFont="1" applyFill="1" applyBorder="1" applyAlignment="1">
      <alignment horizontal="center" wrapText="1"/>
    </xf>
    <xf numFmtId="0" fontId="3" fillId="9" borderId="11" xfId="0" applyFont="1" applyFill="1" applyBorder="1" applyAlignment="1">
      <alignment horizontal="center" wrapText="1"/>
    </xf>
    <xf numFmtId="0" fontId="3" fillId="9" borderId="7" xfId="0" applyFont="1" applyFill="1" applyBorder="1" applyAlignment="1">
      <alignment horizontal="center" wrapText="1"/>
    </xf>
    <xf numFmtId="0" fontId="3" fillId="9" borderId="12" xfId="0" applyFont="1" applyFill="1" applyBorder="1" applyAlignment="1">
      <alignment horizontal="center" wrapText="1"/>
    </xf>
    <xf numFmtId="0" fontId="5" fillId="8" borderId="16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198120</xdr:colOff>
      <xdr:row>4</xdr:row>
      <xdr:rowOff>91440</xdr:rowOff>
    </xdr:from>
    <xdr:to>
      <xdr:col>8</xdr:col>
      <xdr:colOff>586740</xdr:colOff>
      <xdr:row>8</xdr:row>
      <xdr:rowOff>68580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AD32714-7FFF-4B76-B92D-1F3A67106A8C}"/>
            </a:ext>
          </a:extLst>
        </xdr:cNvPr>
        <xdr:cNvSpPr/>
      </xdr:nvSpPr>
      <xdr:spPr>
        <a:xfrm>
          <a:off x="5836920" y="655320"/>
          <a:ext cx="388620" cy="7239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8</xdr:col>
      <xdr:colOff>198966</xdr:colOff>
      <xdr:row>8</xdr:row>
      <xdr:rowOff>121920</xdr:rowOff>
    </xdr:from>
    <xdr:to>
      <xdr:col>8</xdr:col>
      <xdr:colOff>590126</xdr:colOff>
      <xdr:row>12</xdr:row>
      <xdr:rowOff>97790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D2F89DB6-36CF-4C9A-81DE-2FDAA72199F8}"/>
            </a:ext>
          </a:extLst>
        </xdr:cNvPr>
        <xdr:cNvSpPr/>
      </xdr:nvSpPr>
      <xdr:spPr>
        <a:xfrm>
          <a:off x="6726766" y="1654387"/>
          <a:ext cx="391160" cy="73787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51B61-193F-4D7C-877A-E56B66523534}">
  <sheetPr codeName="Sheet1"/>
  <dimension ref="A1:L41"/>
  <sheetViews>
    <sheetView zoomScale="80" zoomScaleNormal="80" workbookViewId="0">
      <pane xSplit="1" ySplit="2" topLeftCell="B12" activePane="bottomRight" state="frozen"/>
      <selection pane="topRight" activeCell="B1" sqref="B1"/>
      <selection pane="bottomLeft" activeCell="A3" sqref="A3"/>
      <selection pane="bottomRight" activeCell="E26" sqref="E26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6384" width="8.88671875" style="1"/>
  </cols>
  <sheetData>
    <row r="1" spans="1:12" x14ac:dyDescent="0.3">
      <c r="A1" s="7">
        <v>1000000</v>
      </c>
      <c r="H1" s="68" t="s">
        <v>6</v>
      </c>
      <c r="I1" s="68"/>
      <c r="J1" s="68"/>
      <c r="K1" s="68"/>
      <c r="L1" s="68"/>
    </row>
    <row r="2" spans="1:12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</row>
    <row r="3" spans="1:12" x14ac:dyDescent="0.3">
      <c r="A3" s="1">
        <v>0</v>
      </c>
      <c r="B3" s="5">
        <v>100</v>
      </c>
      <c r="D3" s="9">
        <f>J3/B3</f>
        <v>5000</v>
      </c>
      <c r="E3" s="5">
        <v>1000</v>
      </c>
      <c r="G3" s="9">
        <f>K3/E3</f>
        <v>500</v>
      </c>
      <c r="H3" s="6">
        <v>0.5</v>
      </c>
      <c r="I3" s="6">
        <f>1-H3</f>
        <v>0.5</v>
      </c>
      <c r="J3" s="8">
        <f>H3*$A$1</f>
        <v>500000</v>
      </c>
      <c r="K3" s="8">
        <f>I3*$A$1</f>
        <v>500000</v>
      </c>
      <c r="L3" s="8">
        <f>K3+J3</f>
        <v>1000000</v>
      </c>
    </row>
    <row r="4" spans="1:12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5000</v>
      </c>
      <c r="E4" s="5">
        <f>E3*(1+F4)</f>
        <v>1020</v>
      </c>
      <c r="F4" s="3">
        <v>0.02</v>
      </c>
      <c r="G4" s="9">
        <f>G3</f>
        <v>500</v>
      </c>
      <c r="H4" s="10">
        <f>J4/L4</f>
        <v>0.5</v>
      </c>
      <c r="I4" s="10">
        <f>K4/L4</f>
        <v>0.5</v>
      </c>
      <c r="J4" s="9">
        <f>D4*B4</f>
        <v>510000</v>
      </c>
      <c r="K4" s="9">
        <f>E4*G4</f>
        <v>510000</v>
      </c>
      <c r="L4" s="8">
        <f>K4+J4</f>
        <v>1020000</v>
      </c>
    </row>
    <row r="5" spans="1:12" x14ac:dyDescent="0.3">
      <c r="A5" s="1">
        <f t="shared" ref="A5:A38" si="0">A4+1</f>
        <v>2</v>
      </c>
      <c r="B5" s="5">
        <f t="shared" ref="B5:B38" si="1">B4*(1+C5)</f>
        <v>104.04</v>
      </c>
      <c r="C5" s="2">
        <f>C4</f>
        <v>0.02</v>
      </c>
      <c r="D5" s="9">
        <f t="shared" ref="D5:D38" si="2">D4</f>
        <v>5000</v>
      </c>
      <c r="E5" s="5">
        <f t="shared" ref="E5:E38" si="3">E4*(1+F5)</f>
        <v>1040.4000000000001</v>
      </c>
      <c r="F5" s="4">
        <f>F4</f>
        <v>0.02</v>
      </c>
      <c r="G5" s="9">
        <f t="shared" ref="G5:G38" si="4">G4</f>
        <v>500</v>
      </c>
      <c r="H5" s="10">
        <f t="shared" ref="H5:H38" si="5">J5/L5</f>
        <v>0.5</v>
      </c>
      <c r="I5" s="10">
        <f t="shared" ref="I5:I38" si="6">K5/L5</f>
        <v>0.5</v>
      </c>
      <c r="J5" s="9">
        <f t="shared" ref="J5:J38" si="7">D5*B5</f>
        <v>520200.00000000006</v>
      </c>
      <c r="K5" s="9">
        <f t="shared" ref="K5:K38" si="8">E5*G5</f>
        <v>520200.00000000006</v>
      </c>
      <c r="L5" s="8">
        <f t="shared" ref="L5:L38" si="9">K5+J5</f>
        <v>1040400.0000000001</v>
      </c>
    </row>
    <row r="6" spans="1:12" x14ac:dyDescent="0.3">
      <c r="A6" s="1">
        <f t="shared" si="0"/>
        <v>3</v>
      </c>
      <c r="B6" s="5">
        <f t="shared" si="1"/>
        <v>106.1208</v>
      </c>
      <c r="C6" s="2">
        <f t="shared" ref="C6:C38" si="10">C5</f>
        <v>0.02</v>
      </c>
      <c r="D6" s="9">
        <f t="shared" si="2"/>
        <v>5000</v>
      </c>
      <c r="E6" s="5">
        <f t="shared" si="3"/>
        <v>1061.2080000000001</v>
      </c>
      <c r="F6" s="4">
        <f t="shared" ref="F6:F38" si="11">F5</f>
        <v>0.02</v>
      </c>
      <c r="G6" s="9">
        <f t="shared" si="4"/>
        <v>500</v>
      </c>
      <c r="H6" s="10">
        <f t="shared" si="5"/>
        <v>0.5</v>
      </c>
      <c r="I6" s="10">
        <f t="shared" si="6"/>
        <v>0.5</v>
      </c>
      <c r="J6" s="9">
        <f t="shared" si="7"/>
        <v>530604</v>
      </c>
      <c r="K6" s="9">
        <f t="shared" si="8"/>
        <v>530604</v>
      </c>
      <c r="L6" s="8">
        <f t="shared" si="9"/>
        <v>1061208</v>
      </c>
    </row>
    <row r="7" spans="1:12" x14ac:dyDescent="0.3">
      <c r="A7" s="1">
        <f t="shared" si="0"/>
        <v>4</v>
      </c>
      <c r="B7" s="5">
        <f t="shared" si="1"/>
        <v>108.243216</v>
      </c>
      <c r="C7" s="2">
        <f t="shared" si="10"/>
        <v>0.02</v>
      </c>
      <c r="D7" s="9">
        <f t="shared" si="2"/>
        <v>5000</v>
      </c>
      <c r="E7" s="5">
        <f t="shared" si="3"/>
        <v>1082.4321600000001</v>
      </c>
      <c r="F7" s="4">
        <f t="shared" si="11"/>
        <v>0.02</v>
      </c>
      <c r="G7" s="9">
        <f t="shared" si="4"/>
        <v>500</v>
      </c>
      <c r="H7" s="10">
        <f t="shared" si="5"/>
        <v>0.5</v>
      </c>
      <c r="I7" s="10">
        <f t="shared" si="6"/>
        <v>0.5</v>
      </c>
      <c r="J7" s="9">
        <f t="shared" si="7"/>
        <v>541216.08000000007</v>
      </c>
      <c r="K7" s="9">
        <f t="shared" si="8"/>
        <v>541216.08000000007</v>
      </c>
      <c r="L7" s="8">
        <f t="shared" si="9"/>
        <v>1082432.1600000001</v>
      </c>
    </row>
    <row r="8" spans="1:12" x14ac:dyDescent="0.3">
      <c r="A8" s="1">
        <f t="shared" si="0"/>
        <v>5</v>
      </c>
      <c r="B8" s="5">
        <f t="shared" si="1"/>
        <v>110.40808032000001</v>
      </c>
      <c r="C8" s="2">
        <f t="shared" si="10"/>
        <v>0.02</v>
      </c>
      <c r="D8" s="9">
        <f t="shared" si="2"/>
        <v>5000</v>
      </c>
      <c r="E8" s="5">
        <f t="shared" si="3"/>
        <v>1104.0808032</v>
      </c>
      <c r="F8" s="4">
        <f t="shared" si="11"/>
        <v>0.02</v>
      </c>
      <c r="G8" s="9">
        <f t="shared" si="4"/>
        <v>500</v>
      </c>
      <c r="H8" s="10">
        <f t="shared" si="5"/>
        <v>0.50000000000000011</v>
      </c>
      <c r="I8" s="10">
        <f t="shared" si="6"/>
        <v>0.5</v>
      </c>
      <c r="J8" s="9">
        <f t="shared" si="7"/>
        <v>552040.4016000001</v>
      </c>
      <c r="K8" s="9">
        <f t="shared" si="8"/>
        <v>552040.40159999998</v>
      </c>
      <c r="L8" s="8">
        <f t="shared" si="9"/>
        <v>1104080.8032</v>
      </c>
    </row>
    <row r="9" spans="1:12" x14ac:dyDescent="0.3">
      <c r="A9" s="1">
        <f t="shared" si="0"/>
        <v>6</v>
      </c>
      <c r="B9" s="5">
        <f t="shared" si="1"/>
        <v>112.61624192640001</v>
      </c>
      <c r="C9" s="2">
        <f t="shared" si="10"/>
        <v>0.02</v>
      </c>
      <c r="D9" s="9">
        <f t="shared" si="2"/>
        <v>5000</v>
      </c>
      <c r="E9" s="5">
        <f t="shared" si="3"/>
        <v>1126.1624192639999</v>
      </c>
      <c r="F9" s="4">
        <f t="shared" si="11"/>
        <v>0.02</v>
      </c>
      <c r="G9" s="9">
        <f t="shared" si="4"/>
        <v>500</v>
      </c>
      <c r="H9" s="10">
        <f t="shared" si="5"/>
        <v>0.50000000000000011</v>
      </c>
      <c r="I9" s="10">
        <f t="shared" si="6"/>
        <v>0.5</v>
      </c>
      <c r="J9" s="9">
        <f t="shared" si="7"/>
        <v>563081.20963200007</v>
      </c>
      <c r="K9" s="9">
        <f t="shared" si="8"/>
        <v>563081.20963199995</v>
      </c>
      <c r="L9" s="8">
        <f t="shared" si="9"/>
        <v>1126162.4192639999</v>
      </c>
    </row>
    <row r="10" spans="1:12" x14ac:dyDescent="0.3">
      <c r="A10" s="1">
        <f t="shared" si="0"/>
        <v>7</v>
      </c>
      <c r="B10" s="5">
        <f t="shared" si="1"/>
        <v>114.868566764928</v>
      </c>
      <c r="C10" s="2">
        <f t="shared" si="10"/>
        <v>0.02</v>
      </c>
      <c r="D10" s="9">
        <f t="shared" si="2"/>
        <v>5000</v>
      </c>
      <c r="E10" s="5">
        <f t="shared" si="3"/>
        <v>1148.68566764928</v>
      </c>
      <c r="F10" s="4">
        <f t="shared" si="11"/>
        <v>0.02</v>
      </c>
      <c r="G10" s="9">
        <f t="shared" si="4"/>
        <v>500</v>
      </c>
      <c r="H10" s="10">
        <f t="shared" si="5"/>
        <v>0.5</v>
      </c>
      <c r="I10" s="10">
        <f t="shared" si="6"/>
        <v>0.5</v>
      </c>
      <c r="J10" s="9">
        <f t="shared" si="7"/>
        <v>574342.83382464002</v>
      </c>
      <c r="K10" s="9">
        <f t="shared" si="8"/>
        <v>574342.83382464002</v>
      </c>
      <c r="L10" s="8">
        <f t="shared" si="9"/>
        <v>1148685.66764928</v>
      </c>
    </row>
    <row r="11" spans="1:12" x14ac:dyDescent="0.3">
      <c r="A11" s="1">
        <f t="shared" si="0"/>
        <v>8</v>
      </c>
      <c r="B11" s="5">
        <f t="shared" si="1"/>
        <v>117.16593810022657</v>
      </c>
      <c r="C11" s="2">
        <f t="shared" si="10"/>
        <v>0.02</v>
      </c>
      <c r="D11" s="9">
        <f t="shared" si="2"/>
        <v>5000</v>
      </c>
      <c r="E11" s="5">
        <f t="shared" si="3"/>
        <v>1171.6593810022657</v>
      </c>
      <c r="F11" s="4">
        <f t="shared" si="11"/>
        <v>0.02</v>
      </c>
      <c r="G11" s="9">
        <f t="shared" si="4"/>
        <v>500</v>
      </c>
      <c r="H11" s="10">
        <f t="shared" si="5"/>
        <v>0.5</v>
      </c>
      <c r="I11" s="10">
        <f t="shared" si="6"/>
        <v>0.5</v>
      </c>
      <c r="J11" s="9">
        <f t="shared" si="7"/>
        <v>585829.69050113286</v>
      </c>
      <c r="K11" s="9">
        <f t="shared" si="8"/>
        <v>585829.69050113286</v>
      </c>
      <c r="L11" s="8">
        <f t="shared" si="9"/>
        <v>1171659.3810022657</v>
      </c>
    </row>
    <row r="12" spans="1:12" x14ac:dyDescent="0.3">
      <c r="A12" s="1">
        <f t="shared" si="0"/>
        <v>9</v>
      </c>
      <c r="B12" s="5">
        <f t="shared" si="1"/>
        <v>119.5092568622311</v>
      </c>
      <c r="C12" s="2">
        <f t="shared" si="10"/>
        <v>0.02</v>
      </c>
      <c r="D12" s="9">
        <f t="shared" si="2"/>
        <v>5000</v>
      </c>
      <c r="E12" s="5">
        <f t="shared" si="3"/>
        <v>1195.0925686223111</v>
      </c>
      <c r="F12" s="4">
        <f t="shared" si="11"/>
        <v>0.02</v>
      </c>
      <c r="G12" s="9">
        <f t="shared" si="4"/>
        <v>500</v>
      </c>
      <c r="H12" s="10">
        <f t="shared" si="5"/>
        <v>0.49999999999999989</v>
      </c>
      <c r="I12" s="10">
        <f t="shared" si="6"/>
        <v>0.5</v>
      </c>
      <c r="J12" s="9">
        <f t="shared" si="7"/>
        <v>597546.28431115544</v>
      </c>
      <c r="K12" s="9">
        <f t="shared" si="8"/>
        <v>597546.28431115556</v>
      </c>
      <c r="L12" s="8">
        <f t="shared" si="9"/>
        <v>1195092.5686223111</v>
      </c>
    </row>
    <row r="13" spans="1:12" x14ac:dyDescent="0.3">
      <c r="A13" s="1">
        <f t="shared" si="0"/>
        <v>10</v>
      </c>
      <c r="B13" s="5">
        <f t="shared" si="1"/>
        <v>121.89944199947573</v>
      </c>
      <c r="C13" s="2">
        <f t="shared" si="10"/>
        <v>0.02</v>
      </c>
      <c r="D13" s="9">
        <f t="shared" si="2"/>
        <v>5000</v>
      </c>
      <c r="E13" s="5">
        <f t="shared" si="3"/>
        <v>1218.9944199947574</v>
      </c>
      <c r="F13" s="4">
        <f t="shared" si="11"/>
        <v>0.02</v>
      </c>
      <c r="G13" s="9">
        <f t="shared" si="4"/>
        <v>500</v>
      </c>
      <c r="H13" s="10">
        <f t="shared" si="5"/>
        <v>0.49999999999999989</v>
      </c>
      <c r="I13" s="10">
        <f t="shared" si="6"/>
        <v>0.5</v>
      </c>
      <c r="J13" s="9">
        <f t="shared" si="7"/>
        <v>609497.20999737864</v>
      </c>
      <c r="K13" s="9">
        <f t="shared" si="8"/>
        <v>609497.20999737876</v>
      </c>
      <c r="L13" s="8">
        <f t="shared" si="9"/>
        <v>1218994.4199947575</v>
      </c>
    </row>
    <row r="14" spans="1:12" x14ac:dyDescent="0.3">
      <c r="A14" s="1">
        <f t="shared" si="0"/>
        <v>11</v>
      </c>
      <c r="B14" s="5">
        <f t="shared" si="1"/>
        <v>124.33743083946524</v>
      </c>
      <c r="C14" s="2">
        <f t="shared" si="10"/>
        <v>0.02</v>
      </c>
      <c r="D14" s="9">
        <f t="shared" si="2"/>
        <v>5000</v>
      </c>
      <c r="E14" s="5">
        <f t="shared" si="3"/>
        <v>1243.3743083946526</v>
      </c>
      <c r="F14" s="4">
        <f t="shared" si="11"/>
        <v>0.02</v>
      </c>
      <c r="G14" s="9">
        <f t="shared" si="4"/>
        <v>500</v>
      </c>
      <c r="H14" s="10">
        <f t="shared" si="5"/>
        <v>0.5</v>
      </c>
      <c r="I14" s="10">
        <f t="shared" si="6"/>
        <v>0.50000000000000011</v>
      </c>
      <c r="J14" s="9">
        <f t="shared" si="7"/>
        <v>621687.15419732616</v>
      </c>
      <c r="K14" s="9">
        <f t="shared" si="8"/>
        <v>621687.15419732628</v>
      </c>
      <c r="L14" s="8">
        <f t="shared" si="9"/>
        <v>1243374.3083946523</v>
      </c>
    </row>
    <row r="15" spans="1:12" x14ac:dyDescent="0.3">
      <c r="A15" s="1">
        <f t="shared" si="0"/>
        <v>12</v>
      </c>
      <c r="B15" s="5">
        <f t="shared" si="1"/>
        <v>126.82417945625456</v>
      </c>
      <c r="C15" s="2">
        <f t="shared" si="10"/>
        <v>0.02</v>
      </c>
      <c r="D15" s="9">
        <f t="shared" si="2"/>
        <v>5000</v>
      </c>
      <c r="E15" s="5">
        <f t="shared" si="3"/>
        <v>1268.2417945625457</v>
      </c>
      <c r="F15" s="4">
        <f t="shared" si="11"/>
        <v>0.02</v>
      </c>
      <c r="G15" s="9">
        <f t="shared" si="4"/>
        <v>500</v>
      </c>
      <c r="H15" s="10">
        <f t="shared" si="5"/>
        <v>0.5</v>
      </c>
      <c r="I15" s="10">
        <f t="shared" si="6"/>
        <v>0.5</v>
      </c>
      <c r="J15" s="9">
        <f t="shared" si="7"/>
        <v>634120.8972812728</v>
      </c>
      <c r="K15" s="9">
        <f t="shared" si="8"/>
        <v>634120.8972812728</v>
      </c>
      <c r="L15" s="8">
        <f t="shared" si="9"/>
        <v>1268241.7945625456</v>
      </c>
    </row>
    <row r="16" spans="1:12" x14ac:dyDescent="0.3">
      <c r="A16" s="1">
        <f t="shared" si="0"/>
        <v>13</v>
      </c>
      <c r="B16" s="5">
        <f t="shared" si="1"/>
        <v>129.36066304537965</v>
      </c>
      <c r="C16" s="2">
        <f t="shared" si="10"/>
        <v>0.02</v>
      </c>
      <c r="D16" s="9">
        <f t="shared" si="2"/>
        <v>5000</v>
      </c>
      <c r="E16" s="5">
        <f t="shared" si="3"/>
        <v>1293.6066304537967</v>
      </c>
      <c r="F16" s="4">
        <f t="shared" si="11"/>
        <v>0.02</v>
      </c>
      <c r="G16" s="9">
        <f t="shared" si="4"/>
        <v>500</v>
      </c>
      <c r="H16" s="10">
        <f t="shared" si="5"/>
        <v>0.5</v>
      </c>
      <c r="I16" s="10">
        <f t="shared" si="6"/>
        <v>0.5</v>
      </c>
      <c r="J16" s="9">
        <f t="shared" si="7"/>
        <v>646803.3152268983</v>
      </c>
      <c r="K16" s="9">
        <f t="shared" si="8"/>
        <v>646803.3152268983</v>
      </c>
      <c r="L16" s="8">
        <f t="shared" si="9"/>
        <v>1293606.6304537966</v>
      </c>
    </row>
    <row r="17" spans="1:12" x14ac:dyDescent="0.3">
      <c r="A17" s="1">
        <f t="shared" si="0"/>
        <v>14</v>
      </c>
      <c r="B17" s="5">
        <f t="shared" si="1"/>
        <v>131.94787630628724</v>
      </c>
      <c r="C17" s="2">
        <f t="shared" si="10"/>
        <v>0.02</v>
      </c>
      <c r="D17" s="9">
        <f t="shared" si="2"/>
        <v>5000</v>
      </c>
      <c r="E17" s="5">
        <f t="shared" si="3"/>
        <v>1319.4787630628728</v>
      </c>
      <c r="F17" s="4">
        <f t="shared" si="11"/>
        <v>0.02</v>
      </c>
      <c r="G17" s="9">
        <f t="shared" si="4"/>
        <v>500</v>
      </c>
      <c r="H17" s="10">
        <f t="shared" si="5"/>
        <v>0.5</v>
      </c>
      <c r="I17" s="10">
        <f t="shared" si="6"/>
        <v>0.50000000000000011</v>
      </c>
      <c r="J17" s="9">
        <f t="shared" si="7"/>
        <v>659739.38153143623</v>
      </c>
      <c r="K17" s="9">
        <f t="shared" si="8"/>
        <v>659739.38153143635</v>
      </c>
      <c r="L17" s="8">
        <f t="shared" si="9"/>
        <v>1319478.7630628725</v>
      </c>
    </row>
    <row r="18" spans="1:12" x14ac:dyDescent="0.3">
      <c r="A18" s="1">
        <f t="shared" si="0"/>
        <v>15</v>
      </c>
      <c r="B18" s="5">
        <f t="shared" si="1"/>
        <v>134.58683383241299</v>
      </c>
      <c r="C18" s="2">
        <f t="shared" si="10"/>
        <v>0.02</v>
      </c>
      <c r="D18" s="9">
        <f t="shared" si="2"/>
        <v>5000</v>
      </c>
      <c r="E18" s="5">
        <f t="shared" si="3"/>
        <v>1345.8683383241303</v>
      </c>
      <c r="F18" s="4">
        <f t="shared" si="11"/>
        <v>0.02</v>
      </c>
      <c r="G18" s="9">
        <f t="shared" si="4"/>
        <v>500</v>
      </c>
      <c r="H18" s="10">
        <f t="shared" si="5"/>
        <v>0.49999999999999989</v>
      </c>
      <c r="I18" s="10">
        <f t="shared" si="6"/>
        <v>0.50000000000000011</v>
      </c>
      <c r="J18" s="9">
        <f t="shared" si="7"/>
        <v>672934.16916206491</v>
      </c>
      <c r="K18" s="9">
        <f t="shared" si="8"/>
        <v>672934.16916206514</v>
      </c>
      <c r="L18" s="8">
        <f t="shared" si="9"/>
        <v>1345868.33832413</v>
      </c>
    </row>
    <row r="19" spans="1:12" x14ac:dyDescent="0.3">
      <c r="A19" s="1">
        <f t="shared" si="0"/>
        <v>16</v>
      </c>
      <c r="B19" s="5">
        <f t="shared" si="1"/>
        <v>137.27857050906127</v>
      </c>
      <c r="C19" s="2">
        <f t="shared" si="10"/>
        <v>0.02</v>
      </c>
      <c r="D19" s="9">
        <f t="shared" si="2"/>
        <v>5000</v>
      </c>
      <c r="E19" s="5">
        <f t="shared" si="3"/>
        <v>1372.785705090613</v>
      </c>
      <c r="F19" s="4">
        <f t="shared" si="11"/>
        <v>0.02</v>
      </c>
      <c r="G19" s="9">
        <f t="shared" si="4"/>
        <v>500</v>
      </c>
      <c r="H19" s="10">
        <f t="shared" si="5"/>
        <v>0.5</v>
      </c>
      <c r="I19" s="10">
        <f t="shared" si="6"/>
        <v>0.50000000000000011</v>
      </c>
      <c r="J19" s="9">
        <f t="shared" si="7"/>
        <v>686392.85254530632</v>
      </c>
      <c r="K19" s="9">
        <f t="shared" si="8"/>
        <v>686392.85254530644</v>
      </c>
      <c r="L19" s="8">
        <f t="shared" si="9"/>
        <v>1372785.7050906126</v>
      </c>
    </row>
    <row r="20" spans="1:12" x14ac:dyDescent="0.3">
      <c r="A20" s="1">
        <f t="shared" si="0"/>
        <v>17</v>
      </c>
      <c r="B20" s="5">
        <f t="shared" si="1"/>
        <v>140.02414191924251</v>
      </c>
      <c r="C20" s="2">
        <f t="shared" si="10"/>
        <v>0.02</v>
      </c>
      <c r="D20" s="9">
        <f t="shared" si="2"/>
        <v>5000</v>
      </c>
      <c r="E20" s="5">
        <f t="shared" si="3"/>
        <v>1400.2414191924252</v>
      </c>
      <c r="F20" s="4">
        <f t="shared" si="11"/>
        <v>0.02</v>
      </c>
      <c r="G20" s="9">
        <f t="shared" si="4"/>
        <v>500</v>
      </c>
      <c r="H20" s="10">
        <f t="shared" si="5"/>
        <v>0.5</v>
      </c>
      <c r="I20" s="10">
        <f t="shared" si="6"/>
        <v>0.5</v>
      </c>
      <c r="J20" s="9">
        <f t="shared" si="7"/>
        <v>700120.7095962126</v>
      </c>
      <c r="K20" s="9">
        <f t="shared" si="8"/>
        <v>700120.7095962126</v>
      </c>
      <c r="L20" s="8">
        <f t="shared" si="9"/>
        <v>1400241.4191924252</v>
      </c>
    </row>
    <row r="21" spans="1:12" x14ac:dyDescent="0.3">
      <c r="A21" s="1">
        <f t="shared" si="0"/>
        <v>18</v>
      </c>
      <c r="B21" s="5">
        <f t="shared" si="1"/>
        <v>142.82462475762736</v>
      </c>
      <c r="C21" s="2">
        <f t="shared" si="10"/>
        <v>0.02</v>
      </c>
      <c r="D21" s="9">
        <f t="shared" si="2"/>
        <v>5000</v>
      </c>
      <c r="E21" s="5">
        <f t="shared" si="3"/>
        <v>1428.2462475762736</v>
      </c>
      <c r="F21" s="4">
        <f t="shared" si="11"/>
        <v>0.02</v>
      </c>
      <c r="G21" s="9">
        <f t="shared" si="4"/>
        <v>500</v>
      </c>
      <c r="H21" s="10">
        <f t="shared" si="5"/>
        <v>0.5</v>
      </c>
      <c r="I21" s="10">
        <f t="shared" si="6"/>
        <v>0.5</v>
      </c>
      <c r="J21" s="9">
        <f t="shared" si="7"/>
        <v>714123.12378813676</v>
      </c>
      <c r="K21" s="9">
        <f t="shared" si="8"/>
        <v>714123.12378813676</v>
      </c>
      <c r="L21" s="8">
        <f t="shared" si="9"/>
        <v>1428246.2475762735</v>
      </c>
    </row>
    <row r="22" spans="1:12" x14ac:dyDescent="0.3">
      <c r="A22" s="1">
        <f t="shared" si="0"/>
        <v>19</v>
      </c>
      <c r="B22" s="5">
        <f t="shared" si="1"/>
        <v>145.6811172527799</v>
      </c>
      <c r="C22" s="2">
        <f t="shared" si="10"/>
        <v>0.02</v>
      </c>
      <c r="D22" s="9">
        <f t="shared" si="2"/>
        <v>5000</v>
      </c>
      <c r="E22" s="5">
        <f t="shared" si="3"/>
        <v>1456.811172527799</v>
      </c>
      <c r="F22" s="4">
        <f t="shared" si="11"/>
        <v>0.02</v>
      </c>
      <c r="G22" s="9">
        <f t="shared" si="4"/>
        <v>500</v>
      </c>
      <c r="H22" s="10">
        <f t="shared" si="5"/>
        <v>0.5</v>
      </c>
      <c r="I22" s="10">
        <f t="shared" si="6"/>
        <v>0.50000000000000011</v>
      </c>
      <c r="J22" s="9">
        <f t="shared" si="7"/>
        <v>728405.58626389946</v>
      </c>
      <c r="K22" s="9">
        <f t="shared" si="8"/>
        <v>728405.58626389957</v>
      </c>
      <c r="L22" s="8">
        <f t="shared" si="9"/>
        <v>1456811.1725277989</v>
      </c>
    </row>
    <row r="23" spans="1:12" x14ac:dyDescent="0.3">
      <c r="A23" s="1">
        <f t="shared" si="0"/>
        <v>20</v>
      </c>
      <c r="B23" s="5">
        <f t="shared" si="1"/>
        <v>148.59473959783551</v>
      </c>
      <c r="C23" s="2">
        <f t="shared" si="10"/>
        <v>0.02</v>
      </c>
      <c r="D23" s="9">
        <f t="shared" si="2"/>
        <v>5000</v>
      </c>
      <c r="E23" s="5">
        <f t="shared" si="3"/>
        <v>1485.947395978355</v>
      </c>
      <c r="F23" s="4">
        <f t="shared" si="11"/>
        <v>0.02</v>
      </c>
      <c r="G23" s="9">
        <f t="shared" si="4"/>
        <v>500</v>
      </c>
      <c r="H23" s="10">
        <f t="shared" si="5"/>
        <v>0.50000000000000011</v>
      </c>
      <c r="I23" s="10">
        <f t="shared" si="6"/>
        <v>0.5</v>
      </c>
      <c r="J23" s="9">
        <f t="shared" si="7"/>
        <v>742973.69798917754</v>
      </c>
      <c r="K23" s="9">
        <f t="shared" si="8"/>
        <v>742973.69798917742</v>
      </c>
      <c r="L23" s="8">
        <f t="shared" si="9"/>
        <v>1485947.3959783548</v>
      </c>
    </row>
    <row r="24" spans="1:12" x14ac:dyDescent="0.3">
      <c r="A24" s="1">
        <f t="shared" si="0"/>
        <v>21</v>
      </c>
      <c r="B24" s="5">
        <f t="shared" si="1"/>
        <v>151.56663438979223</v>
      </c>
      <c r="C24" s="2">
        <f t="shared" si="10"/>
        <v>0.02</v>
      </c>
      <c r="D24" s="9">
        <f t="shared" si="2"/>
        <v>5000</v>
      </c>
      <c r="E24" s="5">
        <f t="shared" si="3"/>
        <v>1515.6663438979222</v>
      </c>
      <c r="F24" s="4">
        <f t="shared" si="11"/>
        <v>0.02</v>
      </c>
      <c r="G24" s="9">
        <f t="shared" si="4"/>
        <v>500</v>
      </c>
      <c r="H24" s="10">
        <f t="shared" si="5"/>
        <v>0.5</v>
      </c>
      <c r="I24" s="10">
        <f t="shared" si="6"/>
        <v>0.5</v>
      </c>
      <c r="J24" s="9">
        <f t="shared" si="7"/>
        <v>757833.1719489611</v>
      </c>
      <c r="K24" s="9">
        <f t="shared" si="8"/>
        <v>757833.1719489611</v>
      </c>
      <c r="L24" s="8">
        <f t="shared" si="9"/>
        <v>1515666.3438979222</v>
      </c>
    </row>
    <row r="25" spans="1:12" x14ac:dyDescent="0.3">
      <c r="A25" s="1">
        <f t="shared" si="0"/>
        <v>22</v>
      </c>
      <c r="B25" s="5">
        <f t="shared" si="1"/>
        <v>154.59796707758807</v>
      </c>
      <c r="C25" s="2">
        <f t="shared" si="10"/>
        <v>0.02</v>
      </c>
      <c r="D25" s="9">
        <f t="shared" si="2"/>
        <v>5000</v>
      </c>
      <c r="E25" s="5">
        <f t="shared" si="3"/>
        <v>1545.9796707758805</v>
      </c>
      <c r="F25" s="4">
        <f t="shared" si="11"/>
        <v>0.02</v>
      </c>
      <c r="G25" s="9">
        <f t="shared" si="4"/>
        <v>500</v>
      </c>
      <c r="H25" s="10">
        <f t="shared" si="5"/>
        <v>0.5</v>
      </c>
      <c r="I25" s="10">
        <f t="shared" si="6"/>
        <v>0.5</v>
      </c>
      <c r="J25" s="9">
        <f t="shared" si="7"/>
        <v>772989.83538794029</v>
      </c>
      <c r="K25" s="9">
        <f t="shared" si="8"/>
        <v>772989.83538794029</v>
      </c>
      <c r="L25" s="8">
        <f t="shared" si="9"/>
        <v>1545979.6707758806</v>
      </c>
    </row>
    <row r="26" spans="1:12" x14ac:dyDescent="0.3">
      <c r="A26" s="1">
        <f t="shared" si="0"/>
        <v>23</v>
      </c>
      <c r="B26" s="5">
        <f t="shared" si="1"/>
        <v>157.68992641913982</v>
      </c>
      <c r="C26" s="2">
        <f t="shared" si="10"/>
        <v>0.02</v>
      </c>
      <c r="D26" s="9">
        <f t="shared" si="2"/>
        <v>5000</v>
      </c>
      <c r="E26" s="5">
        <f t="shared" si="3"/>
        <v>1576.8992641913983</v>
      </c>
      <c r="F26" s="4">
        <f t="shared" si="11"/>
        <v>0.02</v>
      </c>
      <c r="G26" s="9">
        <f t="shared" si="4"/>
        <v>500</v>
      </c>
      <c r="H26" s="10">
        <f t="shared" si="5"/>
        <v>0.49999999999999994</v>
      </c>
      <c r="I26" s="10">
        <f t="shared" si="6"/>
        <v>0.5</v>
      </c>
      <c r="J26" s="9">
        <f t="shared" si="7"/>
        <v>788449.63209569908</v>
      </c>
      <c r="K26" s="9">
        <f t="shared" si="8"/>
        <v>788449.6320956992</v>
      </c>
      <c r="L26" s="8">
        <f t="shared" si="9"/>
        <v>1576899.2641913984</v>
      </c>
    </row>
    <row r="27" spans="1:12" x14ac:dyDescent="0.3">
      <c r="A27" s="1">
        <f t="shared" si="0"/>
        <v>24</v>
      </c>
      <c r="B27" s="5">
        <f t="shared" si="1"/>
        <v>160.84372494752262</v>
      </c>
      <c r="C27" s="2">
        <f t="shared" si="10"/>
        <v>0.02</v>
      </c>
      <c r="D27" s="9">
        <f t="shared" si="2"/>
        <v>5000</v>
      </c>
      <c r="E27" s="5">
        <f t="shared" si="3"/>
        <v>1608.4372494752263</v>
      </c>
      <c r="F27" s="4">
        <f t="shared" si="11"/>
        <v>0.02</v>
      </c>
      <c r="G27" s="9">
        <f t="shared" si="4"/>
        <v>500</v>
      </c>
      <c r="H27" s="10">
        <f t="shared" si="5"/>
        <v>0.5</v>
      </c>
      <c r="I27" s="10">
        <f t="shared" si="6"/>
        <v>0.5</v>
      </c>
      <c r="J27" s="9">
        <f t="shared" si="7"/>
        <v>804218.62473761314</v>
      </c>
      <c r="K27" s="9">
        <f t="shared" si="8"/>
        <v>804218.62473761314</v>
      </c>
      <c r="L27" s="8">
        <f t="shared" si="9"/>
        <v>1608437.2494752263</v>
      </c>
    </row>
    <row r="28" spans="1:12" x14ac:dyDescent="0.3">
      <c r="A28" s="1">
        <f t="shared" si="0"/>
        <v>25</v>
      </c>
      <c r="B28" s="5">
        <f t="shared" si="1"/>
        <v>164.06059944647308</v>
      </c>
      <c r="C28" s="2">
        <f t="shared" si="10"/>
        <v>0.02</v>
      </c>
      <c r="D28" s="9">
        <f t="shared" si="2"/>
        <v>5000</v>
      </c>
      <c r="E28" s="5">
        <f t="shared" si="3"/>
        <v>1640.6059944647309</v>
      </c>
      <c r="F28" s="4">
        <f t="shared" si="11"/>
        <v>0.02</v>
      </c>
      <c r="G28" s="9">
        <f t="shared" si="4"/>
        <v>500</v>
      </c>
      <c r="H28" s="10">
        <f t="shared" si="5"/>
        <v>0.5</v>
      </c>
      <c r="I28" s="10">
        <f t="shared" si="6"/>
        <v>0.5</v>
      </c>
      <c r="J28" s="9">
        <f t="shared" si="7"/>
        <v>820302.99723236542</v>
      </c>
      <c r="K28" s="9">
        <f t="shared" si="8"/>
        <v>820302.99723236542</v>
      </c>
      <c r="L28" s="8">
        <f t="shared" si="9"/>
        <v>1640605.9944647308</v>
      </c>
    </row>
    <row r="29" spans="1:12" x14ac:dyDescent="0.3">
      <c r="A29" s="1">
        <f t="shared" si="0"/>
        <v>26</v>
      </c>
      <c r="B29" s="5">
        <f t="shared" si="1"/>
        <v>167.34181143540255</v>
      </c>
      <c r="C29" s="2">
        <f t="shared" si="10"/>
        <v>0.02</v>
      </c>
      <c r="D29" s="9">
        <f t="shared" si="2"/>
        <v>5000</v>
      </c>
      <c r="E29" s="5">
        <f t="shared" si="3"/>
        <v>1673.4181143540254</v>
      </c>
      <c r="F29" s="4">
        <f t="shared" si="11"/>
        <v>0.02</v>
      </c>
      <c r="G29" s="9">
        <f t="shared" si="4"/>
        <v>500</v>
      </c>
      <c r="H29" s="10">
        <f t="shared" si="5"/>
        <v>0.5</v>
      </c>
      <c r="I29" s="10">
        <f t="shared" si="6"/>
        <v>0.49999999999999994</v>
      </c>
      <c r="J29" s="9">
        <f t="shared" si="7"/>
        <v>836709.05717701279</v>
      </c>
      <c r="K29" s="9">
        <f t="shared" si="8"/>
        <v>836709.05717701267</v>
      </c>
      <c r="L29" s="8">
        <f t="shared" si="9"/>
        <v>1673418.1143540256</v>
      </c>
    </row>
    <row r="30" spans="1:12" x14ac:dyDescent="0.3">
      <c r="A30" s="1">
        <f t="shared" si="0"/>
        <v>27</v>
      </c>
      <c r="B30" s="5">
        <f t="shared" si="1"/>
        <v>170.68864766411059</v>
      </c>
      <c r="C30" s="2">
        <f t="shared" si="10"/>
        <v>0.02</v>
      </c>
      <c r="D30" s="9">
        <f t="shared" si="2"/>
        <v>5000</v>
      </c>
      <c r="E30" s="5">
        <f t="shared" si="3"/>
        <v>1706.8864766411059</v>
      </c>
      <c r="F30" s="4">
        <f t="shared" si="11"/>
        <v>0.02</v>
      </c>
      <c r="G30" s="9">
        <f t="shared" si="4"/>
        <v>500</v>
      </c>
      <c r="H30" s="10">
        <f t="shared" si="5"/>
        <v>0.5</v>
      </c>
      <c r="I30" s="10">
        <f t="shared" si="6"/>
        <v>0.5</v>
      </c>
      <c r="J30" s="9">
        <f t="shared" si="7"/>
        <v>853443.23832055298</v>
      </c>
      <c r="K30" s="9">
        <f t="shared" si="8"/>
        <v>853443.23832055298</v>
      </c>
      <c r="L30" s="8">
        <f t="shared" si="9"/>
        <v>1706886.476641106</v>
      </c>
    </row>
    <row r="31" spans="1:12" x14ac:dyDescent="0.3">
      <c r="A31" s="1">
        <f t="shared" si="0"/>
        <v>28</v>
      </c>
      <c r="B31" s="5">
        <f t="shared" si="1"/>
        <v>174.1024206173928</v>
      </c>
      <c r="C31" s="2">
        <f t="shared" si="10"/>
        <v>0.02</v>
      </c>
      <c r="D31" s="9">
        <f t="shared" si="2"/>
        <v>5000</v>
      </c>
      <c r="E31" s="5">
        <f t="shared" si="3"/>
        <v>1741.024206173928</v>
      </c>
      <c r="F31" s="4">
        <f t="shared" si="11"/>
        <v>0.02</v>
      </c>
      <c r="G31" s="9">
        <f t="shared" si="4"/>
        <v>500</v>
      </c>
      <c r="H31" s="10">
        <f t="shared" si="5"/>
        <v>0.5</v>
      </c>
      <c r="I31" s="10">
        <f t="shared" si="6"/>
        <v>0.5</v>
      </c>
      <c r="J31" s="9">
        <f t="shared" si="7"/>
        <v>870512.10308696399</v>
      </c>
      <c r="K31" s="9">
        <f t="shared" si="8"/>
        <v>870512.10308696399</v>
      </c>
      <c r="L31" s="8">
        <f t="shared" si="9"/>
        <v>1741024.206173928</v>
      </c>
    </row>
    <row r="32" spans="1:12" x14ac:dyDescent="0.3">
      <c r="A32" s="1">
        <f t="shared" si="0"/>
        <v>29</v>
      </c>
      <c r="B32" s="5">
        <f t="shared" si="1"/>
        <v>177.58446902974066</v>
      </c>
      <c r="C32" s="2">
        <f t="shared" si="10"/>
        <v>0.02</v>
      </c>
      <c r="D32" s="9">
        <f t="shared" si="2"/>
        <v>5000</v>
      </c>
      <c r="E32" s="5">
        <f t="shared" si="3"/>
        <v>1775.8446902974065</v>
      </c>
      <c r="F32" s="4">
        <f t="shared" si="11"/>
        <v>0.02</v>
      </c>
      <c r="G32" s="9">
        <f t="shared" si="4"/>
        <v>500</v>
      </c>
      <c r="H32" s="10">
        <f t="shared" si="5"/>
        <v>0.5</v>
      </c>
      <c r="I32" s="10">
        <f t="shared" si="6"/>
        <v>0.49999999999999994</v>
      </c>
      <c r="J32" s="9">
        <f t="shared" si="7"/>
        <v>887922.34514870332</v>
      </c>
      <c r="K32" s="9">
        <f t="shared" si="8"/>
        <v>887922.3451487032</v>
      </c>
      <c r="L32" s="8">
        <f t="shared" si="9"/>
        <v>1775844.6902974066</v>
      </c>
    </row>
    <row r="33" spans="1:12" x14ac:dyDescent="0.3">
      <c r="A33" s="1">
        <f t="shared" si="0"/>
        <v>30</v>
      </c>
      <c r="B33" s="5">
        <f t="shared" si="1"/>
        <v>181.13615841033547</v>
      </c>
      <c r="C33" s="2">
        <f t="shared" si="10"/>
        <v>0.02</v>
      </c>
      <c r="D33" s="9">
        <f t="shared" si="2"/>
        <v>5000</v>
      </c>
      <c r="E33" s="5">
        <f t="shared" si="3"/>
        <v>1811.3615841033547</v>
      </c>
      <c r="F33" s="4">
        <f t="shared" si="11"/>
        <v>0.02</v>
      </c>
      <c r="G33" s="9">
        <f t="shared" si="4"/>
        <v>500</v>
      </c>
      <c r="H33" s="10">
        <f t="shared" si="5"/>
        <v>0.5</v>
      </c>
      <c r="I33" s="10">
        <f t="shared" si="6"/>
        <v>0.5</v>
      </c>
      <c r="J33" s="9">
        <f t="shared" si="7"/>
        <v>905680.79205167736</v>
      </c>
      <c r="K33" s="9">
        <f t="shared" si="8"/>
        <v>905680.79205167736</v>
      </c>
      <c r="L33" s="8">
        <f t="shared" si="9"/>
        <v>1811361.5841033547</v>
      </c>
    </row>
    <row r="34" spans="1:12" x14ac:dyDescent="0.3">
      <c r="A34" s="1">
        <f t="shared" si="0"/>
        <v>31</v>
      </c>
      <c r="B34" s="5">
        <f t="shared" si="1"/>
        <v>184.75888157854217</v>
      </c>
      <c r="C34" s="2">
        <f t="shared" si="10"/>
        <v>0.02</v>
      </c>
      <c r="D34" s="9">
        <f t="shared" si="2"/>
        <v>5000</v>
      </c>
      <c r="E34" s="5">
        <f t="shared" si="3"/>
        <v>1847.588815785422</v>
      </c>
      <c r="F34" s="4">
        <f t="shared" si="11"/>
        <v>0.02</v>
      </c>
      <c r="G34" s="9">
        <f t="shared" si="4"/>
        <v>500</v>
      </c>
      <c r="H34" s="10">
        <f t="shared" si="5"/>
        <v>0.49999999999999994</v>
      </c>
      <c r="I34" s="10">
        <f t="shared" si="6"/>
        <v>0.5</v>
      </c>
      <c r="J34" s="9">
        <f t="shared" si="7"/>
        <v>923794.40789271088</v>
      </c>
      <c r="K34" s="9">
        <f t="shared" si="8"/>
        <v>923794.40789271099</v>
      </c>
      <c r="L34" s="8">
        <f t="shared" si="9"/>
        <v>1847588.815785422</v>
      </c>
    </row>
    <row r="35" spans="1:12" x14ac:dyDescent="0.3">
      <c r="A35" s="1">
        <f t="shared" si="0"/>
        <v>32</v>
      </c>
      <c r="B35" s="5">
        <f t="shared" si="1"/>
        <v>188.45405921011303</v>
      </c>
      <c r="C35" s="2">
        <f t="shared" si="10"/>
        <v>0.02</v>
      </c>
      <c r="D35" s="9">
        <f t="shared" si="2"/>
        <v>5000</v>
      </c>
      <c r="E35" s="5">
        <f t="shared" si="3"/>
        <v>1884.5405921011304</v>
      </c>
      <c r="F35" s="4">
        <f t="shared" si="11"/>
        <v>0.02</v>
      </c>
      <c r="G35" s="9">
        <f t="shared" si="4"/>
        <v>500</v>
      </c>
      <c r="H35" s="10">
        <f t="shared" si="5"/>
        <v>0.5</v>
      </c>
      <c r="I35" s="10">
        <f t="shared" si="6"/>
        <v>0.5</v>
      </c>
      <c r="J35" s="9">
        <f t="shared" si="7"/>
        <v>942270.2960505652</v>
      </c>
      <c r="K35" s="9">
        <f t="shared" si="8"/>
        <v>942270.2960505652</v>
      </c>
      <c r="L35" s="8">
        <f t="shared" si="9"/>
        <v>1884540.5921011304</v>
      </c>
    </row>
    <row r="36" spans="1:12" x14ac:dyDescent="0.3">
      <c r="A36" s="1">
        <f t="shared" si="0"/>
        <v>33</v>
      </c>
      <c r="B36" s="5">
        <f t="shared" si="1"/>
        <v>192.22314039431529</v>
      </c>
      <c r="C36" s="2">
        <f t="shared" si="10"/>
        <v>0.02</v>
      </c>
      <c r="D36" s="9">
        <f t="shared" si="2"/>
        <v>5000</v>
      </c>
      <c r="E36" s="5">
        <f t="shared" si="3"/>
        <v>1922.2314039431531</v>
      </c>
      <c r="F36" s="4">
        <f t="shared" si="11"/>
        <v>0.02</v>
      </c>
      <c r="G36" s="9">
        <f t="shared" si="4"/>
        <v>500</v>
      </c>
      <c r="H36" s="10">
        <f t="shared" si="5"/>
        <v>0.49999999999999994</v>
      </c>
      <c r="I36" s="10">
        <f t="shared" si="6"/>
        <v>0.5</v>
      </c>
      <c r="J36" s="9">
        <f t="shared" si="7"/>
        <v>961115.70197157643</v>
      </c>
      <c r="K36" s="9">
        <f t="shared" si="8"/>
        <v>961115.70197157655</v>
      </c>
      <c r="L36" s="8">
        <f t="shared" si="9"/>
        <v>1922231.4039431531</v>
      </c>
    </row>
    <row r="37" spans="1:12" x14ac:dyDescent="0.3">
      <c r="A37" s="1">
        <f t="shared" si="0"/>
        <v>34</v>
      </c>
      <c r="B37" s="5">
        <f t="shared" si="1"/>
        <v>196.06760320220161</v>
      </c>
      <c r="C37" s="2">
        <f t="shared" si="10"/>
        <v>0.02</v>
      </c>
      <c r="D37" s="9">
        <f t="shared" si="2"/>
        <v>5000</v>
      </c>
      <c r="E37" s="5">
        <f t="shared" si="3"/>
        <v>1960.6760320220162</v>
      </c>
      <c r="F37" s="4">
        <f t="shared" si="11"/>
        <v>0.02</v>
      </c>
      <c r="G37" s="9">
        <f t="shared" si="4"/>
        <v>500</v>
      </c>
      <c r="H37" s="10">
        <f t="shared" si="5"/>
        <v>0.5</v>
      </c>
      <c r="I37" s="10">
        <f t="shared" si="6"/>
        <v>0.5</v>
      </c>
      <c r="J37" s="9">
        <f t="shared" si="7"/>
        <v>980338.01601100806</v>
      </c>
      <c r="K37" s="9">
        <f t="shared" si="8"/>
        <v>980338.01601100806</v>
      </c>
      <c r="L37" s="8">
        <f t="shared" si="9"/>
        <v>1960676.0320220161</v>
      </c>
    </row>
    <row r="38" spans="1:12" x14ac:dyDescent="0.3">
      <c r="A38" s="1">
        <f t="shared" si="0"/>
        <v>35</v>
      </c>
      <c r="B38" s="5">
        <f t="shared" si="1"/>
        <v>199.98895526624565</v>
      </c>
      <c r="C38" s="2">
        <f t="shared" si="10"/>
        <v>0.02</v>
      </c>
      <c r="D38" s="9">
        <f t="shared" si="2"/>
        <v>5000</v>
      </c>
      <c r="E38" s="5">
        <f t="shared" si="3"/>
        <v>1999.8895526624565</v>
      </c>
      <c r="F38" s="4">
        <f t="shared" si="11"/>
        <v>0.02</v>
      </c>
      <c r="G38" s="9">
        <f t="shared" si="4"/>
        <v>500</v>
      </c>
      <c r="H38" s="10">
        <f t="shared" si="5"/>
        <v>0.50000000000000011</v>
      </c>
      <c r="I38" s="10">
        <f t="shared" si="6"/>
        <v>0.5</v>
      </c>
      <c r="J38" s="9">
        <f t="shared" si="7"/>
        <v>999944.77633122832</v>
      </c>
      <c r="K38" s="9">
        <f t="shared" si="8"/>
        <v>999944.7763312282</v>
      </c>
      <c r="L38" s="8">
        <f t="shared" si="9"/>
        <v>1999889.5526624564</v>
      </c>
    </row>
    <row r="39" spans="1:12" x14ac:dyDescent="0.3">
      <c r="A39" s="1">
        <f t="shared" ref="A39" si="12">A38+1</f>
        <v>36</v>
      </c>
      <c r="B39" s="5">
        <f t="shared" ref="B39" si="13">B38*(1+C39)</f>
        <v>203.98873437157056</v>
      </c>
      <c r="C39" s="2">
        <f t="shared" ref="C39" si="14">C38</f>
        <v>0.02</v>
      </c>
      <c r="D39" s="9">
        <f t="shared" ref="D39" si="15">D38</f>
        <v>5000</v>
      </c>
      <c r="E39" s="5">
        <f t="shared" ref="E39" si="16">E38*(1+F39)</f>
        <v>2039.8873437157056</v>
      </c>
      <c r="F39" s="4">
        <f t="shared" ref="F39" si="17">F38</f>
        <v>0.02</v>
      </c>
      <c r="G39" s="9">
        <f t="shared" ref="G39" si="18">G38</f>
        <v>500</v>
      </c>
      <c r="H39" s="10">
        <f t="shared" ref="H39" si="19">J39/L39</f>
        <v>0.5</v>
      </c>
      <c r="I39" s="10">
        <f t="shared" ref="I39" si="20">K39/L39</f>
        <v>0.5</v>
      </c>
      <c r="J39" s="9">
        <f t="shared" ref="J39" si="21">D39*B39</f>
        <v>1019943.6718578528</v>
      </c>
      <c r="K39" s="9">
        <f t="shared" ref="K39" si="22">E39*G39</f>
        <v>1019943.6718578528</v>
      </c>
      <c r="L39" s="8">
        <f t="shared" ref="L39" si="23">K39+J39</f>
        <v>2039887.3437157057</v>
      </c>
    </row>
    <row r="41" spans="1:12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0.26824179456254549</v>
      </c>
      <c r="K41" s="12">
        <f>(K39/K3)^(1/3)-1</f>
        <v>0.26824179456254549</v>
      </c>
      <c r="L41" s="12">
        <f>(L39/L3)^(1/3)-1</f>
        <v>0.26824179456254549</v>
      </c>
    </row>
  </sheetData>
  <mergeCells count="1">
    <mergeCell ref="H1:L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B5269-BE5F-4CD6-A6F8-945AD7484343}">
  <sheetPr codeName="Sheet2">
    <tabColor theme="8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E26" sqref="E26"/>
      <selection pane="topRight" activeCell="E26" sqref="E26"/>
      <selection pane="bottomLeft" activeCell="E26" sqref="E26"/>
      <selection pane="bottomRight" activeCell="C44" sqref="C44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5000</v>
      </c>
      <c r="E3" s="5">
        <v>1000</v>
      </c>
      <c r="G3" s="9">
        <f>K3/E3</f>
        <v>500</v>
      </c>
      <c r="H3" s="6">
        <v>0.5</v>
      </c>
      <c r="I3" s="6">
        <f>1-H3</f>
        <v>0.5</v>
      </c>
      <c r="J3" s="8">
        <f>H3*$A$1</f>
        <v>500000</v>
      </c>
      <c r="K3" s="8">
        <f>I3*$A$1</f>
        <v>500000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5000</v>
      </c>
      <c r="E4" s="5">
        <f>E3*(1+F4)</f>
        <v>1020</v>
      </c>
      <c r="F4" s="3">
        <v>0.02</v>
      </c>
      <c r="G4" s="9">
        <f>G3</f>
        <v>500</v>
      </c>
      <c r="H4" s="10">
        <f>J4/L4</f>
        <v>0.5</v>
      </c>
      <c r="I4" s="10">
        <f>K4/L4</f>
        <v>0.5</v>
      </c>
      <c r="J4" s="9">
        <f>D4*B4</f>
        <v>510000</v>
      </c>
      <c r="K4" s="9">
        <f>E4*G4</f>
        <v>510000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9" si="2">D4</f>
        <v>5000</v>
      </c>
      <c r="E5" s="5">
        <f t="shared" ref="E5:E37" si="3">E4*(1+F5)</f>
        <v>1040.4000000000001</v>
      </c>
      <c r="F5" s="4">
        <f>F4</f>
        <v>0.02</v>
      </c>
      <c r="G5" s="9">
        <f t="shared" ref="G5:G39" si="4">G4</f>
        <v>500</v>
      </c>
      <c r="H5" s="10">
        <f t="shared" ref="H5:H39" si="5">J5/L5</f>
        <v>0.5</v>
      </c>
      <c r="I5" s="10">
        <f t="shared" ref="I5:I39" si="6">K5/L5</f>
        <v>0.5</v>
      </c>
      <c r="J5" s="9">
        <f t="shared" ref="J5:J39" si="7">D5*B5</f>
        <v>520200.00000000006</v>
      </c>
      <c r="K5" s="9">
        <f t="shared" ref="K5:K39" si="8">E5*G5</f>
        <v>520200.00000000006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3" si="11">C5</f>
        <v>0.02</v>
      </c>
      <c r="D6" s="9">
        <f t="shared" si="2"/>
        <v>5000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500</v>
      </c>
      <c r="H6" s="10">
        <f t="shared" si="5"/>
        <v>0.5</v>
      </c>
      <c r="I6" s="10">
        <f t="shared" si="6"/>
        <v>0.5</v>
      </c>
      <c r="J6" s="9">
        <f t="shared" si="7"/>
        <v>530604</v>
      </c>
      <c r="K6" s="9">
        <f t="shared" si="8"/>
        <v>530604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5000</v>
      </c>
      <c r="E7" s="5">
        <f t="shared" si="3"/>
        <v>1082.4321600000001</v>
      </c>
      <c r="F7" s="4">
        <f t="shared" si="12"/>
        <v>0.02</v>
      </c>
      <c r="G7" s="9">
        <f t="shared" si="4"/>
        <v>500</v>
      </c>
      <c r="H7" s="10">
        <f t="shared" si="5"/>
        <v>0.5</v>
      </c>
      <c r="I7" s="10">
        <f t="shared" si="6"/>
        <v>0.5</v>
      </c>
      <c r="J7" s="9">
        <f t="shared" si="7"/>
        <v>541216.08000000007</v>
      </c>
      <c r="K7" s="9">
        <f t="shared" si="8"/>
        <v>541216.08000000007</v>
      </c>
      <c r="L7" s="8">
        <f t="shared" si="9"/>
        <v>1082432.1600000001</v>
      </c>
      <c r="M7" s="15">
        <f t="shared" si="10"/>
        <v>2.000000000000024E-2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5000</v>
      </c>
      <c r="E8" s="5">
        <f t="shared" si="3"/>
        <v>1104.0808032</v>
      </c>
      <c r="F8" s="4">
        <f t="shared" si="12"/>
        <v>0.02</v>
      </c>
      <c r="G8" s="9">
        <f t="shared" si="4"/>
        <v>500</v>
      </c>
      <c r="H8" s="10">
        <f t="shared" si="5"/>
        <v>0.50000000000000011</v>
      </c>
      <c r="I8" s="10">
        <f t="shared" si="6"/>
        <v>0.5</v>
      </c>
      <c r="J8" s="9">
        <f t="shared" si="7"/>
        <v>552040.4016000001</v>
      </c>
      <c r="K8" s="9">
        <f t="shared" si="8"/>
        <v>552040.40159999998</v>
      </c>
      <c r="L8" s="8">
        <f t="shared" si="9"/>
        <v>1104080.8032</v>
      </c>
      <c r="M8" s="15">
        <f t="shared" si="10"/>
        <v>1.9999999999999796E-2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5000</v>
      </c>
      <c r="E9" s="5">
        <f t="shared" si="3"/>
        <v>1126.1624192639999</v>
      </c>
      <c r="F9" s="4">
        <f t="shared" si="12"/>
        <v>0.02</v>
      </c>
      <c r="G9" s="9">
        <f t="shared" si="4"/>
        <v>500</v>
      </c>
      <c r="H9" s="10">
        <f t="shared" si="5"/>
        <v>0.50000000000000011</v>
      </c>
      <c r="I9" s="10">
        <f t="shared" si="6"/>
        <v>0.5</v>
      </c>
      <c r="J9" s="9">
        <f t="shared" si="7"/>
        <v>563081.20963200007</v>
      </c>
      <c r="K9" s="9">
        <f t="shared" si="8"/>
        <v>563081.20963199995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56.308120963200004</v>
      </c>
      <c r="C10" s="3">
        <v>-0.5</v>
      </c>
      <c r="D10" s="9">
        <f t="shared" si="2"/>
        <v>5000</v>
      </c>
      <c r="E10" s="14">
        <f t="shared" si="3"/>
        <v>1013.5461773375999</v>
      </c>
      <c r="F10" s="3">
        <v>-0.1</v>
      </c>
      <c r="G10" s="9">
        <f t="shared" si="4"/>
        <v>500</v>
      </c>
      <c r="H10" s="10">
        <f t="shared" si="5"/>
        <v>0.35714285714285721</v>
      </c>
      <c r="I10" s="10">
        <f t="shared" si="6"/>
        <v>0.6428571428571429</v>
      </c>
      <c r="J10" s="9">
        <f t="shared" si="7"/>
        <v>281540.60481600004</v>
      </c>
      <c r="K10" s="9">
        <f t="shared" si="8"/>
        <v>506773.08866879996</v>
      </c>
      <c r="L10" s="8">
        <f t="shared" si="9"/>
        <v>788313.69348479994</v>
      </c>
      <c r="M10" s="15">
        <f t="shared" si="10"/>
        <v>-0.30000000000000004</v>
      </c>
    </row>
    <row r="11" spans="1:13" x14ac:dyDescent="0.3">
      <c r="A11" s="1">
        <f t="shared" si="0"/>
        <v>8</v>
      </c>
      <c r="B11" s="14">
        <f t="shared" si="1"/>
        <v>70.38515120400001</v>
      </c>
      <c r="C11" s="3">
        <v>0.25</v>
      </c>
      <c r="D11" s="9">
        <f t="shared" si="2"/>
        <v>5000</v>
      </c>
      <c r="E11" s="14">
        <f t="shared" si="3"/>
        <v>1074.3589479778559</v>
      </c>
      <c r="F11" s="3">
        <v>0.06</v>
      </c>
      <c r="G11" s="9">
        <f t="shared" si="4"/>
        <v>500</v>
      </c>
      <c r="H11" s="10">
        <f t="shared" si="5"/>
        <v>0.39582013932868915</v>
      </c>
      <c r="I11" s="10">
        <f t="shared" si="6"/>
        <v>0.60417986067131091</v>
      </c>
      <c r="J11" s="9">
        <f t="shared" si="7"/>
        <v>351925.75602000003</v>
      </c>
      <c r="K11" s="9">
        <f t="shared" si="8"/>
        <v>537179.4739889279</v>
      </c>
      <c r="L11" s="8">
        <f t="shared" si="9"/>
        <v>889105.23000892787</v>
      </c>
      <c r="M11" s="15">
        <f t="shared" si="10"/>
        <v>0.12785714285714289</v>
      </c>
    </row>
    <row r="12" spans="1:13" x14ac:dyDescent="0.3">
      <c r="A12" s="1">
        <f t="shared" si="0"/>
        <v>9</v>
      </c>
      <c r="B12" s="14">
        <f t="shared" si="1"/>
        <v>87.981439005000013</v>
      </c>
      <c r="C12" s="3">
        <f t="shared" si="11"/>
        <v>0.25</v>
      </c>
      <c r="D12" s="9">
        <f t="shared" si="2"/>
        <v>5000</v>
      </c>
      <c r="E12" s="14">
        <f t="shared" si="3"/>
        <v>1138.8204848565274</v>
      </c>
      <c r="F12" s="3">
        <f t="shared" ref="F12:F13" si="13">F11</f>
        <v>0.06</v>
      </c>
      <c r="G12" s="9">
        <f t="shared" si="4"/>
        <v>500</v>
      </c>
      <c r="H12" s="10">
        <f t="shared" si="5"/>
        <v>0.43584622508354309</v>
      </c>
      <c r="I12" s="10">
        <f t="shared" si="6"/>
        <v>0.56415377491645702</v>
      </c>
      <c r="J12" s="9">
        <f t="shared" si="7"/>
        <v>439907.19502500008</v>
      </c>
      <c r="K12" s="9">
        <f t="shared" si="8"/>
        <v>569410.24242826365</v>
      </c>
      <c r="L12" s="8">
        <f t="shared" si="9"/>
        <v>1009317.4374532637</v>
      </c>
      <c r="M12" s="15">
        <f t="shared" si="10"/>
        <v>0.13520582647245116</v>
      </c>
    </row>
    <row r="13" spans="1:13" x14ac:dyDescent="0.3">
      <c r="A13" s="1">
        <f t="shared" si="0"/>
        <v>10</v>
      </c>
      <c r="B13" s="14">
        <f t="shared" si="1"/>
        <v>109.97679875625002</v>
      </c>
      <c r="C13" s="3">
        <f t="shared" si="11"/>
        <v>0.25</v>
      </c>
      <c r="D13" s="9">
        <f t="shared" si="2"/>
        <v>5000</v>
      </c>
      <c r="E13" s="14">
        <f t="shared" si="3"/>
        <v>1207.1497139479191</v>
      </c>
      <c r="F13" s="3">
        <f t="shared" si="13"/>
        <v>0.06</v>
      </c>
      <c r="G13" s="9">
        <f t="shared" si="4"/>
        <v>500</v>
      </c>
      <c r="H13" s="10">
        <f t="shared" si="5"/>
        <v>0.4767261471193549</v>
      </c>
      <c r="I13" s="10">
        <f t="shared" si="6"/>
        <v>0.5232738528806451</v>
      </c>
      <c r="J13" s="9">
        <f t="shared" si="7"/>
        <v>549883.99378125009</v>
      </c>
      <c r="K13" s="9">
        <f t="shared" si="8"/>
        <v>603574.85697395948</v>
      </c>
      <c r="L13" s="8">
        <f t="shared" si="9"/>
        <v>1153458.8507552096</v>
      </c>
      <c r="M13" s="15">
        <f t="shared" si="10"/>
        <v>0.14281078276587333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0.1305787424767999</v>
      </c>
      <c r="D14" s="9">
        <f t="shared" si="2"/>
        <v>5000</v>
      </c>
      <c r="E14" s="14">
        <v>1243.3743083946526</v>
      </c>
      <c r="F14" s="2">
        <f>E14/E13-1</f>
        <v>3.0008369325013495E-2</v>
      </c>
      <c r="G14" s="9">
        <f t="shared" si="4"/>
        <v>500</v>
      </c>
      <c r="H14" s="10">
        <f t="shared" si="5"/>
        <v>0.5</v>
      </c>
      <c r="I14" s="10">
        <f t="shared" si="6"/>
        <v>0.50000000000000011</v>
      </c>
      <c r="J14" s="9">
        <f t="shared" si="7"/>
        <v>621687.15419732616</v>
      </c>
      <c r="K14" s="9">
        <f t="shared" si="8"/>
        <v>621687.15419732628</v>
      </c>
      <c r="L14" s="8">
        <f t="shared" si="9"/>
        <v>1243374.3083946523</v>
      </c>
      <c r="M14" s="15">
        <f t="shared" si="10"/>
        <v>7.7952895832020364E-2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 t="shared" si="2"/>
        <v>5000</v>
      </c>
      <c r="E15" s="5">
        <f t="shared" si="3"/>
        <v>1268.2417945625457</v>
      </c>
      <c r="F15" s="3">
        <v>0.02</v>
      </c>
      <c r="G15" s="9">
        <f t="shared" si="4"/>
        <v>500</v>
      </c>
      <c r="H15" s="10">
        <f t="shared" si="5"/>
        <v>0.5</v>
      </c>
      <c r="I15" s="10">
        <f t="shared" si="6"/>
        <v>0.5</v>
      </c>
      <c r="J15" s="9">
        <f t="shared" si="7"/>
        <v>634120.8972812728</v>
      </c>
      <c r="K15" s="9">
        <f t="shared" si="8"/>
        <v>634120.8972812728</v>
      </c>
      <c r="L15" s="8">
        <f t="shared" si="9"/>
        <v>1268241.7945625456</v>
      </c>
      <c r="M15" s="15">
        <f t="shared" si="10"/>
        <v>2.000000000000024E-2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5000</v>
      </c>
      <c r="E16" s="5">
        <f t="shared" si="3"/>
        <v>1293.6066304537967</v>
      </c>
      <c r="F16" s="4">
        <f t="shared" si="12"/>
        <v>0.02</v>
      </c>
      <c r="G16" s="9">
        <f t="shared" si="4"/>
        <v>500</v>
      </c>
      <c r="H16" s="10">
        <f t="shared" si="5"/>
        <v>0.5</v>
      </c>
      <c r="I16" s="10">
        <f t="shared" si="6"/>
        <v>0.5</v>
      </c>
      <c r="J16" s="9">
        <f t="shared" si="7"/>
        <v>646803.3152268983</v>
      </c>
      <c r="K16" s="9">
        <f t="shared" si="8"/>
        <v>646803.3152268983</v>
      </c>
      <c r="L16" s="8">
        <f t="shared" si="9"/>
        <v>1293606.6304537966</v>
      </c>
      <c r="M16" s="15">
        <f t="shared" si="10"/>
        <v>2.0000000000000018E-2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5000</v>
      </c>
      <c r="E17" s="5">
        <f t="shared" si="3"/>
        <v>1319.4787630628728</v>
      </c>
      <c r="F17" s="4">
        <f t="shared" si="12"/>
        <v>0.02</v>
      </c>
      <c r="G17" s="9">
        <f t="shared" si="4"/>
        <v>500</v>
      </c>
      <c r="H17" s="10">
        <f t="shared" si="5"/>
        <v>0.5</v>
      </c>
      <c r="I17" s="10">
        <f t="shared" si="6"/>
        <v>0.50000000000000011</v>
      </c>
      <c r="J17" s="9">
        <f t="shared" si="7"/>
        <v>659739.38153143623</v>
      </c>
      <c r="K17" s="9">
        <f t="shared" si="8"/>
        <v>659739.38153143635</v>
      </c>
      <c r="L17" s="8">
        <f t="shared" si="9"/>
        <v>1319478.7630628725</v>
      </c>
      <c r="M17" s="15">
        <f t="shared" si="10"/>
        <v>2.0000000000000018E-2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5000</v>
      </c>
      <c r="E18" s="5">
        <f t="shared" si="3"/>
        <v>1345.8683383241303</v>
      </c>
      <c r="F18" s="4">
        <f t="shared" si="12"/>
        <v>0.02</v>
      </c>
      <c r="G18" s="9">
        <f t="shared" si="4"/>
        <v>500</v>
      </c>
      <c r="H18" s="10">
        <f t="shared" si="5"/>
        <v>0.49999999999999989</v>
      </c>
      <c r="I18" s="10">
        <f t="shared" si="6"/>
        <v>0.50000000000000011</v>
      </c>
      <c r="J18" s="9">
        <f t="shared" si="7"/>
        <v>672934.16916206491</v>
      </c>
      <c r="K18" s="9">
        <f t="shared" si="8"/>
        <v>672934.16916206514</v>
      </c>
      <c r="L18" s="8">
        <f t="shared" si="9"/>
        <v>1345868.33832413</v>
      </c>
      <c r="M18" s="15">
        <f t="shared" si="10"/>
        <v>2.0000000000000018E-2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5000</v>
      </c>
      <c r="E19" s="5">
        <f t="shared" si="3"/>
        <v>1372.785705090613</v>
      </c>
      <c r="F19" s="4">
        <f t="shared" si="12"/>
        <v>0.02</v>
      </c>
      <c r="G19" s="9">
        <f t="shared" si="4"/>
        <v>500</v>
      </c>
      <c r="H19" s="10">
        <f t="shared" si="5"/>
        <v>0.5</v>
      </c>
      <c r="I19" s="10">
        <f t="shared" si="6"/>
        <v>0.50000000000000011</v>
      </c>
      <c r="J19" s="9">
        <f t="shared" si="7"/>
        <v>686392.85254530632</v>
      </c>
      <c r="K19" s="9">
        <f t="shared" si="8"/>
        <v>686392.85254530644</v>
      </c>
      <c r="L19" s="8">
        <f t="shared" si="9"/>
        <v>1372785.7050906126</v>
      </c>
      <c r="M19" s="15">
        <f t="shared" si="10"/>
        <v>2.0000000000000018E-2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5000</v>
      </c>
      <c r="E20" s="5">
        <f t="shared" si="3"/>
        <v>1400.2414191924252</v>
      </c>
      <c r="F20" s="4">
        <f t="shared" si="12"/>
        <v>0.02</v>
      </c>
      <c r="G20" s="9">
        <f t="shared" si="4"/>
        <v>500</v>
      </c>
      <c r="H20" s="10">
        <f t="shared" si="5"/>
        <v>0.5</v>
      </c>
      <c r="I20" s="10">
        <f t="shared" si="6"/>
        <v>0.5</v>
      </c>
      <c r="J20" s="9">
        <f t="shared" si="7"/>
        <v>700120.7095962126</v>
      </c>
      <c r="K20" s="9">
        <f t="shared" si="8"/>
        <v>700120.7095962126</v>
      </c>
      <c r="L20" s="8">
        <f t="shared" si="9"/>
        <v>1400241.4191924252</v>
      </c>
      <c r="M20" s="15">
        <f t="shared" si="10"/>
        <v>2.000000000000024E-2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5000</v>
      </c>
      <c r="E21" s="5">
        <f t="shared" si="3"/>
        <v>1428.2462475762736</v>
      </c>
      <c r="F21" s="4">
        <f t="shared" si="12"/>
        <v>0.02</v>
      </c>
      <c r="G21" s="9">
        <f t="shared" si="4"/>
        <v>500</v>
      </c>
      <c r="H21" s="10">
        <f t="shared" si="5"/>
        <v>0.5</v>
      </c>
      <c r="I21" s="10">
        <f t="shared" si="6"/>
        <v>0.5</v>
      </c>
      <c r="J21" s="9">
        <f t="shared" si="7"/>
        <v>714123.12378813676</v>
      </c>
      <c r="K21" s="9">
        <f t="shared" si="8"/>
        <v>714123.12378813676</v>
      </c>
      <c r="L21" s="8">
        <f t="shared" si="9"/>
        <v>1428246.2475762735</v>
      </c>
      <c r="M21" s="15">
        <f t="shared" si="10"/>
        <v>1.9999999999999796E-2</v>
      </c>
    </row>
    <row r="22" spans="1:13" x14ac:dyDescent="0.3">
      <c r="A22" s="1">
        <f t="shared" si="0"/>
        <v>19</v>
      </c>
      <c r="B22" s="14">
        <f t="shared" ref="B22:B25" si="14">B21*(1+C22)</f>
        <v>71.412312378813681</v>
      </c>
      <c r="C22" s="3">
        <v>-0.5</v>
      </c>
      <c r="D22" s="9">
        <f t="shared" si="2"/>
        <v>5000</v>
      </c>
      <c r="E22" s="14">
        <f t="shared" ref="E22:E25" si="15">E21*(1+F22)</f>
        <v>1285.4216228186463</v>
      </c>
      <c r="F22" s="3">
        <v>-0.1</v>
      </c>
      <c r="G22" s="9">
        <f t="shared" si="4"/>
        <v>500</v>
      </c>
      <c r="H22" s="10">
        <f t="shared" si="5"/>
        <v>0.35714285714285715</v>
      </c>
      <c r="I22" s="10">
        <f t="shared" si="6"/>
        <v>0.6428571428571429</v>
      </c>
      <c r="J22" s="9">
        <f t="shared" si="7"/>
        <v>357061.56189406838</v>
      </c>
      <c r="K22" s="9">
        <f t="shared" si="8"/>
        <v>642710.81140932313</v>
      </c>
      <c r="L22" s="8">
        <f t="shared" si="9"/>
        <v>999772.37330339151</v>
      </c>
      <c r="M22" s="15">
        <f t="shared" si="10"/>
        <v>-0.29999999999999993</v>
      </c>
    </row>
    <row r="23" spans="1:13" x14ac:dyDescent="0.3">
      <c r="A23" s="1">
        <f t="shared" si="0"/>
        <v>20</v>
      </c>
      <c r="B23" s="14">
        <f t="shared" si="14"/>
        <v>89.265390473517101</v>
      </c>
      <c r="C23" s="3">
        <v>0.25</v>
      </c>
      <c r="D23" s="9">
        <f t="shared" si="2"/>
        <v>5000</v>
      </c>
      <c r="E23" s="14">
        <f t="shared" si="15"/>
        <v>1362.5469201877652</v>
      </c>
      <c r="F23" s="3">
        <v>0.06</v>
      </c>
      <c r="G23" s="9">
        <f t="shared" si="4"/>
        <v>500</v>
      </c>
      <c r="H23" s="10">
        <f t="shared" si="5"/>
        <v>0.39582013932868904</v>
      </c>
      <c r="I23" s="10">
        <f t="shared" si="6"/>
        <v>0.60417986067131102</v>
      </c>
      <c r="J23" s="9">
        <f t="shared" si="7"/>
        <v>446326.9523675855</v>
      </c>
      <c r="K23" s="9">
        <f t="shared" si="8"/>
        <v>681273.46009388263</v>
      </c>
      <c r="L23" s="8">
        <f t="shared" si="9"/>
        <v>1127600.412461468</v>
      </c>
      <c r="M23" s="15">
        <f t="shared" si="10"/>
        <v>0.12785714285714289</v>
      </c>
    </row>
    <row r="24" spans="1:13" x14ac:dyDescent="0.3">
      <c r="A24" s="1">
        <f t="shared" si="0"/>
        <v>21</v>
      </c>
      <c r="B24" s="14">
        <f t="shared" si="14"/>
        <v>111.58173809189637</v>
      </c>
      <c r="C24" s="3">
        <f t="shared" ref="C24:C25" si="16">C23</f>
        <v>0.25</v>
      </c>
      <c r="D24" s="9">
        <f t="shared" si="2"/>
        <v>5000</v>
      </c>
      <c r="E24" s="14">
        <f t="shared" si="15"/>
        <v>1444.2997353990311</v>
      </c>
      <c r="F24" s="3">
        <f t="shared" ref="F24:F25" si="17">F23</f>
        <v>0.06</v>
      </c>
      <c r="G24" s="9">
        <f t="shared" si="4"/>
        <v>500</v>
      </c>
      <c r="H24" s="10">
        <f t="shared" si="5"/>
        <v>0.43584622508354293</v>
      </c>
      <c r="I24" s="10">
        <f t="shared" si="6"/>
        <v>0.56415377491645702</v>
      </c>
      <c r="J24" s="9">
        <f t="shared" si="7"/>
        <v>557908.69045948179</v>
      </c>
      <c r="K24" s="9">
        <f t="shared" si="8"/>
        <v>722149.86769951554</v>
      </c>
      <c r="L24" s="8">
        <f t="shared" si="9"/>
        <v>1280058.5581589974</v>
      </c>
      <c r="M24" s="15">
        <f t="shared" si="10"/>
        <v>0.13520582647245094</v>
      </c>
    </row>
    <row r="25" spans="1:13" x14ac:dyDescent="0.3">
      <c r="A25" s="1">
        <f t="shared" si="0"/>
        <v>22</v>
      </c>
      <c r="B25" s="14">
        <f t="shared" si="14"/>
        <v>139.47717261487045</v>
      </c>
      <c r="C25" s="3">
        <f t="shared" si="16"/>
        <v>0.25</v>
      </c>
      <c r="D25" s="9">
        <f t="shared" si="2"/>
        <v>5000</v>
      </c>
      <c r="E25" s="14">
        <f t="shared" si="15"/>
        <v>1530.9577195229731</v>
      </c>
      <c r="F25" s="3">
        <f t="shared" si="17"/>
        <v>0.06</v>
      </c>
      <c r="G25" s="9">
        <f t="shared" si="4"/>
        <v>500</v>
      </c>
      <c r="H25" s="10">
        <f t="shared" si="5"/>
        <v>0.47672614711935479</v>
      </c>
      <c r="I25" s="10">
        <f t="shared" si="6"/>
        <v>0.52327385288064521</v>
      </c>
      <c r="J25" s="9">
        <f t="shared" si="7"/>
        <v>697385.86307435227</v>
      </c>
      <c r="K25" s="9">
        <f t="shared" si="8"/>
        <v>765478.85976148653</v>
      </c>
      <c r="L25" s="8">
        <f t="shared" si="9"/>
        <v>1462864.7228358388</v>
      </c>
      <c r="M25" s="15">
        <f t="shared" si="10"/>
        <v>0.14281078276587311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0.13057874247680012</v>
      </c>
      <c r="D26" s="9">
        <f t="shared" si="2"/>
        <v>5000</v>
      </c>
      <c r="E26" s="14">
        <v>1576.8992641913983</v>
      </c>
      <c r="F26" s="2">
        <f>E26/E25-1</f>
        <v>3.0008369325013051E-2</v>
      </c>
      <c r="G26" s="9">
        <f t="shared" si="4"/>
        <v>500</v>
      </c>
      <c r="H26" s="10">
        <f t="shared" si="5"/>
        <v>0.49999999999999994</v>
      </c>
      <c r="I26" s="10">
        <f t="shared" si="6"/>
        <v>0.5</v>
      </c>
      <c r="J26" s="9">
        <f t="shared" si="7"/>
        <v>788449.63209569908</v>
      </c>
      <c r="K26" s="9">
        <f t="shared" si="8"/>
        <v>788449.6320956992</v>
      </c>
      <c r="L26" s="8">
        <f t="shared" si="9"/>
        <v>1576899.2641913984</v>
      </c>
      <c r="M26" s="15">
        <f t="shared" si="10"/>
        <v>7.7952895832020364E-2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 t="shared" si="2"/>
        <v>5000</v>
      </c>
      <c r="E27" s="5">
        <f t="shared" ref="E27" si="18">E26*(1+F27)</f>
        <v>1608.4372494752263</v>
      </c>
      <c r="F27" s="3">
        <v>0.02</v>
      </c>
      <c r="G27" s="9">
        <f t="shared" si="4"/>
        <v>500</v>
      </c>
      <c r="H27" s="10">
        <f t="shared" si="5"/>
        <v>0.5</v>
      </c>
      <c r="I27" s="10">
        <f t="shared" si="6"/>
        <v>0.5</v>
      </c>
      <c r="J27" s="9">
        <f t="shared" si="7"/>
        <v>804218.62473761314</v>
      </c>
      <c r="K27" s="9">
        <f t="shared" si="8"/>
        <v>804218.62473761314</v>
      </c>
      <c r="L27" s="8">
        <f t="shared" si="9"/>
        <v>1608437.2494752263</v>
      </c>
      <c r="M27" s="15">
        <f t="shared" si="10"/>
        <v>2.0000000000000018E-2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5000</v>
      </c>
      <c r="E28" s="5">
        <f t="shared" si="3"/>
        <v>1640.6059944647309</v>
      </c>
      <c r="F28" s="4">
        <f t="shared" si="12"/>
        <v>0.02</v>
      </c>
      <c r="G28" s="9">
        <f t="shared" si="4"/>
        <v>500</v>
      </c>
      <c r="H28" s="10">
        <f t="shared" si="5"/>
        <v>0.5</v>
      </c>
      <c r="I28" s="10">
        <f t="shared" si="6"/>
        <v>0.5</v>
      </c>
      <c r="J28" s="9">
        <f t="shared" si="7"/>
        <v>820302.99723236542</v>
      </c>
      <c r="K28" s="9">
        <f t="shared" si="8"/>
        <v>820302.99723236542</v>
      </c>
      <c r="L28" s="8">
        <f t="shared" si="9"/>
        <v>1640605.9944647308</v>
      </c>
      <c r="M28" s="15">
        <f t="shared" si="10"/>
        <v>2.0000000000000018E-2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5000</v>
      </c>
      <c r="E29" s="5">
        <f t="shared" si="3"/>
        <v>1673.4181143540254</v>
      </c>
      <c r="F29" s="4">
        <f t="shared" si="12"/>
        <v>0.02</v>
      </c>
      <c r="G29" s="9">
        <f t="shared" si="4"/>
        <v>500</v>
      </c>
      <c r="H29" s="10">
        <f t="shared" si="5"/>
        <v>0.5</v>
      </c>
      <c r="I29" s="10">
        <f t="shared" si="6"/>
        <v>0.49999999999999994</v>
      </c>
      <c r="J29" s="9">
        <f t="shared" si="7"/>
        <v>836709.05717701279</v>
      </c>
      <c r="K29" s="9">
        <f t="shared" si="8"/>
        <v>836709.05717701267</v>
      </c>
      <c r="L29" s="8">
        <f t="shared" si="9"/>
        <v>1673418.1143540256</v>
      </c>
      <c r="M29" s="15">
        <f t="shared" si="10"/>
        <v>2.0000000000000018E-2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5000</v>
      </c>
      <c r="E30" s="5">
        <f t="shared" si="3"/>
        <v>1706.8864766411059</v>
      </c>
      <c r="F30" s="4">
        <f t="shared" si="12"/>
        <v>0.02</v>
      </c>
      <c r="G30" s="9">
        <f t="shared" si="4"/>
        <v>500</v>
      </c>
      <c r="H30" s="10">
        <f t="shared" si="5"/>
        <v>0.5</v>
      </c>
      <c r="I30" s="10">
        <f t="shared" si="6"/>
        <v>0.5</v>
      </c>
      <c r="J30" s="9">
        <f t="shared" si="7"/>
        <v>853443.23832055298</v>
      </c>
      <c r="K30" s="9">
        <f t="shared" si="8"/>
        <v>853443.23832055298</v>
      </c>
      <c r="L30" s="8">
        <f t="shared" si="9"/>
        <v>1706886.476641106</v>
      </c>
      <c r="M30" s="15">
        <f t="shared" si="10"/>
        <v>2.0000000000000018E-2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5000</v>
      </c>
      <c r="E31" s="5">
        <f t="shared" si="3"/>
        <v>1741.024206173928</v>
      </c>
      <c r="F31" s="4">
        <f t="shared" si="12"/>
        <v>0.02</v>
      </c>
      <c r="G31" s="9">
        <f t="shared" si="4"/>
        <v>500</v>
      </c>
      <c r="H31" s="10">
        <f t="shared" si="5"/>
        <v>0.5</v>
      </c>
      <c r="I31" s="10">
        <f t="shared" si="6"/>
        <v>0.5</v>
      </c>
      <c r="J31" s="9">
        <f t="shared" si="7"/>
        <v>870512.10308696399</v>
      </c>
      <c r="K31" s="9">
        <f t="shared" si="8"/>
        <v>870512.10308696399</v>
      </c>
      <c r="L31" s="8">
        <f t="shared" si="9"/>
        <v>1741024.206173928</v>
      </c>
      <c r="M31" s="15">
        <f t="shared" si="10"/>
        <v>2.0000000000000018E-2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5000</v>
      </c>
      <c r="E32" s="5">
        <f t="shared" si="3"/>
        <v>1775.8446902974065</v>
      </c>
      <c r="F32" s="4">
        <f t="shared" si="12"/>
        <v>0.02</v>
      </c>
      <c r="G32" s="9">
        <f t="shared" si="4"/>
        <v>500</v>
      </c>
      <c r="H32" s="10">
        <f t="shared" si="5"/>
        <v>0.5</v>
      </c>
      <c r="I32" s="10">
        <f t="shared" si="6"/>
        <v>0.49999999999999994</v>
      </c>
      <c r="J32" s="9">
        <f t="shared" si="7"/>
        <v>887922.34514870332</v>
      </c>
      <c r="K32" s="9">
        <f t="shared" si="8"/>
        <v>887922.3451487032</v>
      </c>
      <c r="L32" s="8">
        <f t="shared" si="9"/>
        <v>1775844.6902974066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5000</v>
      </c>
      <c r="E33" s="5">
        <f t="shared" si="3"/>
        <v>1811.3615841033547</v>
      </c>
      <c r="F33" s="4">
        <f t="shared" si="12"/>
        <v>0.02</v>
      </c>
      <c r="G33" s="9">
        <f t="shared" si="4"/>
        <v>500</v>
      </c>
      <c r="H33" s="10">
        <f t="shared" si="5"/>
        <v>0.5</v>
      </c>
      <c r="I33" s="10">
        <f t="shared" si="6"/>
        <v>0.5</v>
      </c>
      <c r="J33" s="9">
        <f t="shared" si="7"/>
        <v>905680.79205167736</v>
      </c>
      <c r="K33" s="9">
        <f t="shared" si="8"/>
        <v>905680.79205167736</v>
      </c>
      <c r="L33" s="8">
        <f t="shared" si="9"/>
        <v>1811361.5841033547</v>
      </c>
      <c r="M33" s="15">
        <f t="shared" si="10"/>
        <v>2.0000000000000018E-2</v>
      </c>
    </row>
    <row r="34" spans="1:13" x14ac:dyDescent="0.3">
      <c r="A34" s="1">
        <f t="shared" si="0"/>
        <v>31</v>
      </c>
      <c r="B34" s="14">
        <f t="shared" si="1"/>
        <v>90.568079205167734</v>
      </c>
      <c r="C34" s="3">
        <v>-0.5</v>
      </c>
      <c r="D34" s="9">
        <f t="shared" si="2"/>
        <v>5000</v>
      </c>
      <c r="E34" s="14">
        <f t="shared" si="3"/>
        <v>1630.2254256930194</v>
      </c>
      <c r="F34" s="3">
        <v>-0.1</v>
      </c>
      <c r="G34" s="9">
        <f t="shared" si="4"/>
        <v>500</v>
      </c>
      <c r="H34" s="10">
        <f t="shared" si="5"/>
        <v>0.3571428571428571</v>
      </c>
      <c r="I34" s="10">
        <f t="shared" si="6"/>
        <v>0.64285714285714279</v>
      </c>
      <c r="J34" s="9">
        <f t="shared" si="7"/>
        <v>452840.39602583868</v>
      </c>
      <c r="K34" s="9">
        <f t="shared" si="8"/>
        <v>815112.71284650965</v>
      </c>
      <c r="L34" s="8">
        <f t="shared" si="9"/>
        <v>1267953.1088723484</v>
      </c>
      <c r="M34" s="15">
        <f t="shared" si="10"/>
        <v>-0.29999999999999993</v>
      </c>
    </row>
    <row r="35" spans="1:13" x14ac:dyDescent="0.3">
      <c r="A35" s="1">
        <f t="shared" si="0"/>
        <v>32</v>
      </c>
      <c r="B35" s="14">
        <f t="shared" si="1"/>
        <v>113.21009900645967</v>
      </c>
      <c r="C35" s="3">
        <v>0.25</v>
      </c>
      <c r="D35" s="9">
        <f t="shared" si="2"/>
        <v>5000</v>
      </c>
      <c r="E35" s="14">
        <f t="shared" si="3"/>
        <v>1728.0389512346005</v>
      </c>
      <c r="F35" s="3">
        <v>0.06</v>
      </c>
      <c r="G35" s="9">
        <f t="shared" si="4"/>
        <v>500</v>
      </c>
      <c r="H35" s="10">
        <f t="shared" si="5"/>
        <v>0.39582013932868904</v>
      </c>
      <c r="I35" s="10">
        <f t="shared" si="6"/>
        <v>0.60417986067131091</v>
      </c>
      <c r="J35" s="9">
        <f t="shared" si="7"/>
        <v>566050.49503229838</v>
      </c>
      <c r="K35" s="9">
        <f t="shared" si="8"/>
        <v>864019.47561730025</v>
      </c>
      <c r="L35" s="8">
        <f t="shared" si="9"/>
        <v>1430069.9706495986</v>
      </c>
      <c r="M35" s="15">
        <f t="shared" si="10"/>
        <v>0.12785714285714289</v>
      </c>
    </row>
    <row r="36" spans="1:13" x14ac:dyDescent="0.3">
      <c r="A36" s="1">
        <f t="shared" si="0"/>
        <v>33</v>
      </c>
      <c r="B36" s="14">
        <f t="shared" si="1"/>
        <v>141.5126237580746</v>
      </c>
      <c r="C36" s="3">
        <f t="shared" ref="C36:C37" si="19">C35</f>
        <v>0.25</v>
      </c>
      <c r="D36" s="9">
        <f t="shared" si="2"/>
        <v>5000</v>
      </c>
      <c r="E36" s="14">
        <f t="shared" si="3"/>
        <v>1831.7212883086765</v>
      </c>
      <c r="F36" s="3">
        <f t="shared" ref="F36:F37" si="20">F35</f>
        <v>0.06</v>
      </c>
      <c r="G36" s="9">
        <f t="shared" si="4"/>
        <v>500</v>
      </c>
      <c r="H36" s="10">
        <f t="shared" si="5"/>
        <v>0.43584622508354298</v>
      </c>
      <c r="I36" s="10">
        <f t="shared" si="6"/>
        <v>0.56415377491645691</v>
      </c>
      <c r="J36" s="9">
        <f t="shared" si="7"/>
        <v>707563.11879037297</v>
      </c>
      <c r="K36" s="9">
        <f t="shared" si="8"/>
        <v>915860.64415433828</v>
      </c>
      <c r="L36" s="8">
        <f t="shared" si="9"/>
        <v>1623423.7629447114</v>
      </c>
      <c r="M36" s="15">
        <f t="shared" si="10"/>
        <v>0.13520582647245094</v>
      </c>
    </row>
    <row r="37" spans="1:13" x14ac:dyDescent="0.3">
      <c r="A37" s="1">
        <f t="shared" si="0"/>
        <v>34</v>
      </c>
      <c r="B37" s="14">
        <f t="shared" si="1"/>
        <v>176.89077969759325</v>
      </c>
      <c r="C37" s="3">
        <f t="shared" si="19"/>
        <v>0.25</v>
      </c>
      <c r="D37" s="9">
        <f t="shared" si="2"/>
        <v>5000</v>
      </c>
      <c r="E37" s="14">
        <f t="shared" si="3"/>
        <v>1941.6245656071972</v>
      </c>
      <c r="F37" s="3">
        <f t="shared" si="20"/>
        <v>0.06</v>
      </c>
      <c r="G37" s="9">
        <f t="shared" si="4"/>
        <v>500</v>
      </c>
      <c r="H37" s="10">
        <f t="shared" si="5"/>
        <v>0.4767261471193549</v>
      </c>
      <c r="I37" s="10">
        <f t="shared" si="6"/>
        <v>0.5232738528806451</v>
      </c>
      <c r="J37" s="9">
        <f t="shared" si="7"/>
        <v>884453.89848796627</v>
      </c>
      <c r="K37" s="9">
        <f t="shared" si="8"/>
        <v>970812.28280359856</v>
      </c>
      <c r="L37" s="8">
        <f t="shared" si="9"/>
        <v>1855266.1812915648</v>
      </c>
      <c r="M37" s="15">
        <f t="shared" si="10"/>
        <v>0.14281078276587311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0.13057874247680012</v>
      </c>
      <c r="D38" s="9">
        <f t="shared" si="2"/>
        <v>5000</v>
      </c>
      <c r="E38" s="14">
        <v>1999.8895526624565</v>
      </c>
      <c r="F38" s="2">
        <f>E38/E37-1</f>
        <v>3.0008369325013273E-2</v>
      </c>
      <c r="G38" s="9">
        <f t="shared" si="4"/>
        <v>500</v>
      </c>
      <c r="H38" s="10">
        <f t="shared" si="5"/>
        <v>0.50000000000000011</v>
      </c>
      <c r="I38" s="10">
        <f t="shared" si="6"/>
        <v>0.5</v>
      </c>
      <c r="J38" s="9">
        <f t="shared" si="7"/>
        <v>999944.77633122832</v>
      </c>
      <c r="K38" s="9">
        <f t="shared" si="8"/>
        <v>999944.7763312282</v>
      </c>
      <c r="L38" s="8">
        <f t="shared" si="9"/>
        <v>1999889.5526624564</v>
      </c>
      <c r="M38" s="15">
        <f t="shared" si="10"/>
        <v>7.7952895832020364E-2</v>
      </c>
    </row>
    <row r="39" spans="1:13" x14ac:dyDescent="0.3">
      <c r="A39" s="1">
        <f t="shared" si="0"/>
        <v>36</v>
      </c>
      <c r="B39" s="5">
        <f t="shared" ref="B39" si="21">B38*(1+C39)</f>
        <v>203.98873437157056</v>
      </c>
      <c r="C39" s="3">
        <v>0.02</v>
      </c>
      <c r="D39" s="9">
        <f t="shared" si="2"/>
        <v>5000</v>
      </c>
      <c r="E39" s="5">
        <f t="shared" ref="E39" si="22">E38*(1+F39)</f>
        <v>2039.8873437157056</v>
      </c>
      <c r="F39" s="3">
        <v>0.02</v>
      </c>
      <c r="G39" s="9">
        <f t="shared" si="4"/>
        <v>500</v>
      </c>
      <c r="H39" s="10">
        <f t="shared" si="5"/>
        <v>0.5</v>
      </c>
      <c r="I39" s="10">
        <f t="shared" si="6"/>
        <v>0.5</v>
      </c>
      <c r="J39" s="9">
        <f t="shared" si="7"/>
        <v>1019943.6718578528</v>
      </c>
      <c r="K39" s="9">
        <f t="shared" si="8"/>
        <v>1019943.6718578528</v>
      </c>
      <c r="L39" s="8">
        <f t="shared" si="9"/>
        <v>2039887.3437157057</v>
      </c>
      <c r="M39" s="15">
        <f t="shared" si="10"/>
        <v>2.0000000000000018E-2</v>
      </c>
    </row>
    <row r="41" spans="1:13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0.26824179456254549</v>
      </c>
      <c r="K41" s="12">
        <f>(K39/K3)^(1/3)-1</f>
        <v>0.26824179456254549</v>
      </c>
      <c r="L41" s="12">
        <f>(L39/L3)^(1/3)-1</f>
        <v>0.26824179456254549</v>
      </c>
      <c r="M41" s="11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8FD49-73DB-4F14-AD5D-76DF2FF0E79E}">
  <sheetPr codeName="Sheet3">
    <tabColor theme="6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O21" sqref="O21"/>
      <selection pane="topRight" activeCell="O21" sqref="O21"/>
      <selection pane="bottomLeft" activeCell="O21" sqref="O21"/>
      <selection pane="bottomRight" activeCell="C37" sqref="C37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5000</v>
      </c>
      <c r="E3" s="5">
        <v>1000</v>
      </c>
      <c r="G3" s="9">
        <f>K3/E3</f>
        <v>500</v>
      </c>
      <c r="H3" s="6">
        <v>0.5</v>
      </c>
      <c r="I3" s="6">
        <f>1-H3</f>
        <v>0.5</v>
      </c>
      <c r="J3" s="8">
        <f>H3*$A$1</f>
        <v>500000</v>
      </c>
      <c r="K3" s="8">
        <f>I3*$A$1</f>
        <v>500000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5000</v>
      </c>
      <c r="E4" s="5">
        <f>E3*(1+F4)</f>
        <v>1020</v>
      </c>
      <c r="F4" s="3">
        <v>0.02</v>
      </c>
      <c r="G4" s="9">
        <f>G3</f>
        <v>500</v>
      </c>
      <c r="H4" s="10">
        <f>J4/L4</f>
        <v>0.5</v>
      </c>
      <c r="I4" s="10">
        <f>K4/L4</f>
        <v>0.5</v>
      </c>
      <c r="J4" s="9">
        <f>D4*B4</f>
        <v>510000</v>
      </c>
      <c r="K4" s="9">
        <f>E4*G4</f>
        <v>510000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8" si="2">D4</f>
        <v>5000</v>
      </c>
      <c r="E5" s="5">
        <f t="shared" ref="E5:E37" si="3">E4*(1+F5)</f>
        <v>1040.4000000000001</v>
      </c>
      <c r="F5" s="4">
        <f>F4</f>
        <v>0.02</v>
      </c>
      <c r="G5" s="9">
        <f t="shared" ref="G5:G38" si="4">G4</f>
        <v>500</v>
      </c>
      <c r="H5" s="10">
        <f t="shared" ref="H5:H38" si="5">J5/L5</f>
        <v>0.5</v>
      </c>
      <c r="I5" s="10">
        <f t="shared" ref="I5:I38" si="6">K5/L5</f>
        <v>0.5</v>
      </c>
      <c r="J5" s="9">
        <f t="shared" ref="J5:J39" si="7">D5*B5</f>
        <v>520200.00000000006</v>
      </c>
      <c r="K5" s="9">
        <f t="shared" ref="K5:K39" si="8">E5*G5</f>
        <v>520200.00000000006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3" si="11">C5</f>
        <v>0.02</v>
      </c>
      <c r="D6" s="9">
        <f t="shared" si="2"/>
        <v>5000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500</v>
      </c>
      <c r="H6" s="10">
        <f t="shared" si="5"/>
        <v>0.5</v>
      </c>
      <c r="I6" s="10">
        <f t="shared" si="6"/>
        <v>0.5</v>
      </c>
      <c r="J6" s="9">
        <f t="shared" si="7"/>
        <v>530604</v>
      </c>
      <c r="K6" s="9">
        <f t="shared" si="8"/>
        <v>530604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5000</v>
      </c>
      <c r="E7" s="5">
        <f t="shared" si="3"/>
        <v>1082.4321600000001</v>
      </c>
      <c r="F7" s="4">
        <f t="shared" si="12"/>
        <v>0.02</v>
      </c>
      <c r="G7" s="9">
        <f t="shared" si="4"/>
        <v>500</v>
      </c>
      <c r="H7" s="10">
        <f t="shared" si="5"/>
        <v>0.5</v>
      </c>
      <c r="I7" s="10">
        <f t="shared" si="6"/>
        <v>0.5</v>
      </c>
      <c r="J7" s="9">
        <f t="shared" si="7"/>
        <v>541216.08000000007</v>
      </c>
      <c r="K7" s="9">
        <f t="shared" si="8"/>
        <v>541216.08000000007</v>
      </c>
      <c r="L7" s="8">
        <f t="shared" si="9"/>
        <v>1082432.1600000001</v>
      </c>
      <c r="M7" s="15">
        <f t="shared" si="10"/>
        <v>2.000000000000024E-2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5000</v>
      </c>
      <c r="E8" s="5">
        <f t="shared" si="3"/>
        <v>1104.0808032</v>
      </c>
      <c r="F8" s="4">
        <f t="shared" si="12"/>
        <v>0.02</v>
      </c>
      <c r="G8" s="9">
        <f t="shared" si="4"/>
        <v>500</v>
      </c>
      <c r="H8" s="10">
        <f t="shared" si="5"/>
        <v>0.50000000000000011</v>
      </c>
      <c r="I8" s="10">
        <f t="shared" si="6"/>
        <v>0.5</v>
      </c>
      <c r="J8" s="9">
        <f t="shared" si="7"/>
        <v>552040.4016000001</v>
      </c>
      <c r="K8" s="9">
        <f t="shared" si="8"/>
        <v>552040.40159999998</v>
      </c>
      <c r="L8" s="8">
        <f t="shared" si="9"/>
        <v>1104080.8032</v>
      </c>
      <c r="M8" s="15">
        <f t="shared" si="10"/>
        <v>1.9999999999999796E-2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5000</v>
      </c>
      <c r="E9" s="5">
        <f t="shared" si="3"/>
        <v>1126.1624192639999</v>
      </c>
      <c r="F9" s="4">
        <f t="shared" si="12"/>
        <v>0.02</v>
      </c>
      <c r="G9" s="9">
        <f t="shared" si="4"/>
        <v>500</v>
      </c>
      <c r="H9" s="10">
        <f t="shared" si="5"/>
        <v>0.50000000000000011</v>
      </c>
      <c r="I9" s="10">
        <f t="shared" si="6"/>
        <v>0.5</v>
      </c>
      <c r="J9" s="9">
        <f t="shared" si="7"/>
        <v>563081.20963200007</v>
      </c>
      <c r="K9" s="9">
        <f t="shared" si="8"/>
        <v>563081.20963199995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56.308120963200004</v>
      </c>
      <c r="C10" s="3">
        <v>-0.5</v>
      </c>
      <c r="D10" s="9">
        <f t="shared" si="2"/>
        <v>5000</v>
      </c>
      <c r="E10" s="14">
        <f t="shared" si="3"/>
        <v>1013.5461773375999</v>
      </c>
      <c r="F10" s="3">
        <v>-0.1</v>
      </c>
      <c r="G10" s="9">
        <f t="shared" si="4"/>
        <v>500</v>
      </c>
      <c r="H10" s="10">
        <f t="shared" si="5"/>
        <v>0.35714285714285721</v>
      </c>
      <c r="I10" s="10">
        <f t="shared" si="6"/>
        <v>0.6428571428571429</v>
      </c>
      <c r="J10" s="9">
        <f t="shared" si="7"/>
        <v>281540.60481600004</v>
      </c>
      <c r="K10" s="9">
        <f t="shared" si="8"/>
        <v>506773.08866879996</v>
      </c>
      <c r="L10" s="8">
        <f t="shared" si="9"/>
        <v>788313.69348479994</v>
      </c>
      <c r="M10" s="15">
        <f t="shared" si="10"/>
        <v>-0.30000000000000004</v>
      </c>
    </row>
    <row r="11" spans="1:13" x14ac:dyDescent="0.3">
      <c r="A11" s="1">
        <f t="shared" si="0"/>
        <v>8</v>
      </c>
      <c r="B11" s="14">
        <f t="shared" si="1"/>
        <v>70.38515120400001</v>
      </c>
      <c r="C11" s="3">
        <v>0.25</v>
      </c>
      <c r="D11" s="9">
        <f>L10*H11/B10</f>
        <v>6999.9999999999991</v>
      </c>
      <c r="E11" s="14">
        <f t="shared" si="3"/>
        <v>1074.3589479778559</v>
      </c>
      <c r="F11" s="3">
        <v>0.06</v>
      </c>
      <c r="G11" s="9">
        <f>L10*I11/E10</f>
        <v>388.88888888888886</v>
      </c>
      <c r="H11" s="16">
        <v>0.5</v>
      </c>
      <c r="I11" s="16">
        <v>0.5</v>
      </c>
      <c r="J11" s="9">
        <f t="shared" si="7"/>
        <v>492696.05842800002</v>
      </c>
      <c r="K11" s="9">
        <f t="shared" si="8"/>
        <v>417806.2575469439</v>
      </c>
      <c r="L11" s="8">
        <f t="shared" si="9"/>
        <v>910502.31597494392</v>
      </c>
      <c r="M11" s="15">
        <f t="shared" si="10"/>
        <v>0.15500000000000003</v>
      </c>
    </row>
    <row r="12" spans="1:13" x14ac:dyDescent="0.3">
      <c r="A12" s="1">
        <f t="shared" si="0"/>
        <v>9</v>
      </c>
      <c r="B12" s="14">
        <f t="shared" si="1"/>
        <v>87.981439005000013</v>
      </c>
      <c r="C12" s="3">
        <f t="shared" si="11"/>
        <v>0.25</v>
      </c>
      <c r="D12" s="9">
        <f t="shared" si="2"/>
        <v>6999.9999999999991</v>
      </c>
      <c r="E12" s="14">
        <f t="shared" si="3"/>
        <v>1138.8204848565274</v>
      </c>
      <c r="F12" s="3">
        <f t="shared" ref="F12:F13" si="13">F11</f>
        <v>0.06</v>
      </c>
      <c r="G12" s="9">
        <f t="shared" si="4"/>
        <v>388.88888888888886</v>
      </c>
      <c r="H12" s="10">
        <f t="shared" si="5"/>
        <v>0.58169837310599004</v>
      </c>
      <c r="I12" s="10">
        <f t="shared" si="6"/>
        <v>0.41830162689400985</v>
      </c>
      <c r="J12" s="9">
        <f t="shared" si="7"/>
        <v>615870.07303500001</v>
      </c>
      <c r="K12" s="9">
        <f t="shared" si="8"/>
        <v>442874.63299976062</v>
      </c>
      <c r="L12" s="8">
        <f t="shared" si="9"/>
        <v>1058744.7060347607</v>
      </c>
      <c r="M12" s="15">
        <f t="shared" si="10"/>
        <v>0.16281385281385297</v>
      </c>
    </row>
    <row r="13" spans="1:13" x14ac:dyDescent="0.3">
      <c r="A13" s="1">
        <f t="shared" si="0"/>
        <v>10</v>
      </c>
      <c r="B13" s="14">
        <f t="shared" si="1"/>
        <v>109.97679875625002</v>
      </c>
      <c r="C13" s="3">
        <f t="shared" si="11"/>
        <v>0.25</v>
      </c>
      <c r="D13" s="9">
        <f t="shared" si="2"/>
        <v>6999.9999999999991</v>
      </c>
      <c r="E13" s="14">
        <f t="shared" si="3"/>
        <v>1207.1497139479191</v>
      </c>
      <c r="F13" s="3">
        <f t="shared" si="13"/>
        <v>0.06</v>
      </c>
      <c r="G13" s="9">
        <f t="shared" si="4"/>
        <v>388.88888888888886</v>
      </c>
      <c r="H13" s="10">
        <f t="shared" si="5"/>
        <v>0.62119510543579315</v>
      </c>
      <c r="I13" s="10">
        <f t="shared" si="6"/>
        <v>0.37880489456420691</v>
      </c>
      <c r="J13" s="9">
        <f t="shared" si="7"/>
        <v>769837.59129374998</v>
      </c>
      <c r="K13" s="9">
        <f t="shared" si="8"/>
        <v>469447.11097974627</v>
      </c>
      <c r="L13" s="8">
        <f t="shared" si="9"/>
        <v>1239284.7022734962</v>
      </c>
      <c r="M13" s="15">
        <f t="shared" si="10"/>
        <v>0.17052269089013805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0.1305787424767999</v>
      </c>
      <c r="D14" s="9">
        <f t="shared" si="2"/>
        <v>6999.9999999999991</v>
      </c>
      <c r="E14" s="14">
        <v>1243.3743083946526</v>
      </c>
      <c r="F14" s="2">
        <f>E14/E13-1</f>
        <v>3.0008369325013495E-2</v>
      </c>
      <c r="G14" s="9">
        <f t="shared" si="4"/>
        <v>388.88888888888886</v>
      </c>
      <c r="H14" s="10">
        <f t="shared" si="5"/>
        <v>0.64285714285714279</v>
      </c>
      <c r="I14" s="10">
        <f t="shared" si="6"/>
        <v>0.35714285714285721</v>
      </c>
      <c r="J14" s="9">
        <f t="shared" si="7"/>
        <v>870362.01587625663</v>
      </c>
      <c r="K14" s="9">
        <f t="shared" si="8"/>
        <v>483534.45326458709</v>
      </c>
      <c r="L14" s="8">
        <f t="shared" si="9"/>
        <v>1353896.4691408437</v>
      </c>
      <c r="M14" s="15">
        <f t="shared" si="10"/>
        <v>9.2482192878754699E-2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>L14*H15/B14</f>
        <v>5444.4444444444443</v>
      </c>
      <c r="E15" s="5">
        <f t="shared" si="3"/>
        <v>1268.2417945625457</v>
      </c>
      <c r="F15" s="3">
        <v>0.02</v>
      </c>
      <c r="G15" s="9">
        <f>L14*I15/E14</f>
        <v>544.44444444444434</v>
      </c>
      <c r="H15" s="16">
        <v>0.5</v>
      </c>
      <c r="I15" s="16">
        <v>0.5</v>
      </c>
      <c r="J15" s="9">
        <f t="shared" si="7"/>
        <v>690487.1992618303</v>
      </c>
      <c r="K15" s="9">
        <f t="shared" si="8"/>
        <v>690487.1992618303</v>
      </c>
      <c r="L15" s="8">
        <f t="shared" si="9"/>
        <v>1380974.3985236606</v>
      </c>
      <c r="M15" s="15">
        <f t="shared" si="10"/>
        <v>2.0000000000000018E-2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5444.4444444444443</v>
      </c>
      <c r="E16" s="5">
        <f t="shared" si="3"/>
        <v>1293.6066304537967</v>
      </c>
      <c r="F16" s="4">
        <f t="shared" si="12"/>
        <v>0.02</v>
      </c>
      <c r="G16" s="9">
        <f t="shared" si="4"/>
        <v>544.44444444444434</v>
      </c>
      <c r="H16" s="10">
        <f t="shared" si="5"/>
        <v>0.5</v>
      </c>
      <c r="I16" s="10">
        <f t="shared" si="6"/>
        <v>0.5</v>
      </c>
      <c r="J16" s="9">
        <f t="shared" si="7"/>
        <v>704296.94324706693</v>
      </c>
      <c r="K16" s="9">
        <f t="shared" si="8"/>
        <v>704296.94324706693</v>
      </c>
      <c r="L16" s="8">
        <f t="shared" si="9"/>
        <v>1408593.8864941339</v>
      </c>
      <c r="M16" s="15">
        <f t="shared" si="10"/>
        <v>2.0000000000000018E-2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5444.4444444444443</v>
      </c>
      <c r="E17" s="5">
        <f t="shared" si="3"/>
        <v>1319.4787630628728</v>
      </c>
      <c r="F17" s="4">
        <f t="shared" si="12"/>
        <v>0.02</v>
      </c>
      <c r="G17" s="9">
        <f t="shared" si="4"/>
        <v>544.44444444444434</v>
      </c>
      <c r="H17" s="10">
        <f t="shared" si="5"/>
        <v>0.5</v>
      </c>
      <c r="I17" s="10">
        <f t="shared" si="6"/>
        <v>0.50000000000000011</v>
      </c>
      <c r="J17" s="9">
        <f t="shared" si="7"/>
        <v>718382.88211200829</v>
      </c>
      <c r="K17" s="9">
        <f t="shared" si="8"/>
        <v>718382.8821120084</v>
      </c>
      <c r="L17" s="8">
        <f t="shared" si="9"/>
        <v>1436765.7642240166</v>
      </c>
      <c r="M17" s="15">
        <f t="shared" si="10"/>
        <v>2.0000000000000018E-2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5444.4444444444443</v>
      </c>
      <c r="E18" s="5">
        <f t="shared" si="3"/>
        <v>1345.8683383241303</v>
      </c>
      <c r="F18" s="4">
        <f t="shared" si="12"/>
        <v>0.02</v>
      </c>
      <c r="G18" s="9">
        <f t="shared" si="4"/>
        <v>544.44444444444434</v>
      </c>
      <c r="H18" s="10">
        <f t="shared" si="5"/>
        <v>0.5</v>
      </c>
      <c r="I18" s="10">
        <f t="shared" si="6"/>
        <v>0.50000000000000011</v>
      </c>
      <c r="J18" s="9">
        <f t="shared" si="7"/>
        <v>732750.53975424846</v>
      </c>
      <c r="K18" s="9">
        <f t="shared" si="8"/>
        <v>732750.53975424857</v>
      </c>
      <c r="L18" s="8">
        <f t="shared" si="9"/>
        <v>1465501.0795084969</v>
      </c>
      <c r="M18" s="15">
        <f t="shared" si="10"/>
        <v>2.0000000000000018E-2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5444.4444444444443</v>
      </c>
      <c r="E19" s="5">
        <f t="shared" si="3"/>
        <v>1372.785705090613</v>
      </c>
      <c r="F19" s="4">
        <f t="shared" si="12"/>
        <v>0.02</v>
      </c>
      <c r="G19" s="9">
        <f t="shared" si="4"/>
        <v>544.44444444444434</v>
      </c>
      <c r="H19" s="10">
        <f t="shared" si="5"/>
        <v>0.5</v>
      </c>
      <c r="I19" s="10">
        <f t="shared" si="6"/>
        <v>0.5</v>
      </c>
      <c r="J19" s="9">
        <f t="shared" si="7"/>
        <v>747405.55054933357</v>
      </c>
      <c r="K19" s="9">
        <f t="shared" si="8"/>
        <v>747405.55054933357</v>
      </c>
      <c r="L19" s="8">
        <f t="shared" si="9"/>
        <v>1494811.1010986671</v>
      </c>
      <c r="M19" s="15">
        <f t="shared" si="10"/>
        <v>2.000000000000024E-2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5444.4444444444443</v>
      </c>
      <c r="E20" s="5">
        <f t="shared" si="3"/>
        <v>1400.2414191924252</v>
      </c>
      <c r="F20" s="4">
        <f t="shared" si="12"/>
        <v>0.02</v>
      </c>
      <c r="G20" s="9">
        <f t="shared" si="4"/>
        <v>544.44444444444434</v>
      </c>
      <c r="H20" s="10">
        <f t="shared" si="5"/>
        <v>0.5</v>
      </c>
      <c r="I20" s="10">
        <f t="shared" si="6"/>
        <v>0.49999999999999994</v>
      </c>
      <c r="J20" s="9">
        <f t="shared" si="7"/>
        <v>762353.6615603203</v>
      </c>
      <c r="K20" s="9">
        <f t="shared" si="8"/>
        <v>762353.66156032018</v>
      </c>
      <c r="L20" s="8">
        <f t="shared" si="9"/>
        <v>1524707.3231206406</v>
      </c>
      <c r="M20" s="15">
        <f t="shared" si="10"/>
        <v>2.0000000000000018E-2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5444.4444444444443</v>
      </c>
      <c r="E21" s="5">
        <f t="shared" si="3"/>
        <v>1428.2462475762736</v>
      </c>
      <c r="F21" s="4">
        <f t="shared" si="12"/>
        <v>0.02</v>
      </c>
      <c r="G21" s="9">
        <f t="shared" si="4"/>
        <v>544.44444444444434</v>
      </c>
      <c r="H21" s="10">
        <f t="shared" si="5"/>
        <v>0.50000000000000011</v>
      </c>
      <c r="I21" s="10">
        <f t="shared" si="6"/>
        <v>0.5</v>
      </c>
      <c r="J21" s="9">
        <f t="shared" si="7"/>
        <v>777600.73479152669</v>
      </c>
      <c r="K21" s="9">
        <f t="shared" si="8"/>
        <v>777600.73479152657</v>
      </c>
      <c r="L21" s="8">
        <f t="shared" si="9"/>
        <v>1555201.4695830531</v>
      </c>
      <c r="M21" s="15">
        <f t="shared" si="10"/>
        <v>1.9999999999999796E-2</v>
      </c>
    </row>
    <row r="22" spans="1:13" x14ac:dyDescent="0.3">
      <c r="A22" s="1">
        <f t="shared" si="0"/>
        <v>19</v>
      </c>
      <c r="B22" s="14">
        <f t="shared" si="1"/>
        <v>71.412312378813681</v>
      </c>
      <c r="C22" s="3">
        <v>-0.5</v>
      </c>
      <c r="D22" s="9">
        <f t="shared" si="2"/>
        <v>5444.4444444444443</v>
      </c>
      <c r="E22" s="14">
        <f t="shared" si="3"/>
        <v>1285.4216228186463</v>
      </c>
      <c r="F22" s="3">
        <v>-0.1</v>
      </c>
      <c r="G22" s="9">
        <f t="shared" si="4"/>
        <v>544.44444444444434</v>
      </c>
      <c r="H22" s="10">
        <f t="shared" si="5"/>
        <v>0.35714285714285715</v>
      </c>
      <c r="I22" s="10">
        <f t="shared" si="6"/>
        <v>0.64285714285714279</v>
      </c>
      <c r="J22" s="9">
        <f t="shared" si="7"/>
        <v>388800.36739576334</v>
      </c>
      <c r="K22" s="9">
        <f t="shared" si="8"/>
        <v>699840.66131237394</v>
      </c>
      <c r="L22" s="8">
        <f t="shared" si="9"/>
        <v>1088641.0287081373</v>
      </c>
      <c r="M22" s="15">
        <f t="shared" si="10"/>
        <v>-0.29999999999999993</v>
      </c>
    </row>
    <row r="23" spans="1:13" x14ac:dyDescent="0.3">
      <c r="A23" s="1">
        <f t="shared" si="0"/>
        <v>20</v>
      </c>
      <c r="B23" s="14">
        <f t="shared" si="1"/>
        <v>89.265390473517101</v>
      </c>
      <c r="C23" s="3">
        <v>0.25</v>
      </c>
      <c r="D23" s="9">
        <f>L22*H23/B22</f>
        <v>7622.2222222222217</v>
      </c>
      <c r="E23" s="14">
        <f t="shared" si="3"/>
        <v>1362.5469201877652</v>
      </c>
      <c r="F23" s="3">
        <v>0.06</v>
      </c>
      <c r="G23" s="9">
        <f>L22*I23/E22</f>
        <v>423.45679012345676</v>
      </c>
      <c r="H23" s="16">
        <v>0.5</v>
      </c>
      <c r="I23" s="16">
        <v>0.5</v>
      </c>
      <c r="J23" s="9">
        <f t="shared" si="7"/>
        <v>680400.64294258587</v>
      </c>
      <c r="K23" s="9">
        <f t="shared" si="8"/>
        <v>576979.74521531281</v>
      </c>
      <c r="L23" s="8">
        <f t="shared" si="9"/>
        <v>1257380.3881578986</v>
      </c>
      <c r="M23" s="15">
        <f t="shared" si="10"/>
        <v>0.15500000000000003</v>
      </c>
    </row>
    <row r="24" spans="1:13" x14ac:dyDescent="0.3">
      <c r="A24" s="1">
        <f t="shared" si="0"/>
        <v>21</v>
      </c>
      <c r="B24" s="14">
        <f t="shared" si="1"/>
        <v>111.58173809189637</v>
      </c>
      <c r="C24" s="3">
        <f t="shared" ref="C24:C25" si="14">C23</f>
        <v>0.25</v>
      </c>
      <c r="D24" s="9">
        <f t="shared" si="2"/>
        <v>7622.2222222222217</v>
      </c>
      <c r="E24" s="14">
        <f t="shared" si="3"/>
        <v>1444.2997353990311</v>
      </c>
      <c r="F24" s="3">
        <f t="shared" ref="F24:F25" si="15">F23</f>
        <v>0.06</v>
      </c>
      <c r="G24" s="9">
        <f t="shared" si="4"/>
        <v>423.45679012345676</v>
      </c>
      <c r="H24" s="10">
        <f t="shared" si="5"/>
        <v>0.58169837310599004</v>
      </c>
      <c r="I24" s="10">
        <f t="shared" si="6"/>
        <v>0.41830162689400996</v>
      </c>
      <c r="J24" s="9">
        <f t="shared" si="7"/>
        <v>850500.80367823225</v>
      </c>
      <c r="K24" s="9">
        <f t="shared" si="8"/>
        <v>611598.52992823161</v>
      </c>
      <c r="L24" s="8">
        <f t="shared" si="9"/>
        <v>1462099.3336064639</v>
      </c>
      <c r="M24" s="15">
        <f t="shared" si="10"/>
        <v>0.16281385281385297</v>
      </c>
    </row>
    <row r="25" spans="1:13" x14ac:dyDescent="0.3">
      <c r="A25" s="1">
        <f t="shared" si="0"/>
        <v>22</v>
      </c>
      <c r="B25" s="14">
        <f t="shared" si="1"/>
        <v>139.47717261487045</v>
      </c>
      <c r="C25" s="3">
        <f t="shared" si="14"/>
        <v>0.25</v>
      </c>
      <c r="D25" s="9">
        <f t="shared" si="2"/>
        <v>7622.2222222222217</v>
      </c>
      <c r="E25" s="14">
        <f t="shared" si="3"/>
        <v>1530.9577195229731</v>
      </c>
      <c r="F25" s="3">
        <f t="shared" si="15"/>
        <v>0.06</v>
      </c>
      <c r="G25" s="9">
        <f t="shared" si="4"/>
        <v>423.45679012345676</v>
      </c>
      <c r="H25" s="10">
        <f t="shared" si="5"/>
        <v>0.62119510543579304</v>
      </c>
      <c r="I25" s="10">
        <f t="shared" si="6"/>
        <v>0.37880489456420696</v>
      </c>
      <c r="J25" s="9">
        <f t="shared" si="7"/>
        <v>1063126.0045977903</v>
      </c>
      <c r="K25" s="9">
        <f t="shared" si="8"/>
        <v>648294.44172392564</v>
      </c>
      <c r="L25" s="8">
        <f t="shared" si="9"/>
        <v>1711420.4463217161</v>
      </c>
      <c r="M25" s="15">
        <f t="shared" si="10"/>
        <v>0.17052269089013827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0.13057874247680012</v>
      </c>
      <c r="D26" s="9">
        <f t="shared" si="2"/>
        <v>7622.2222222222217</v>
      </c>
      <c r="E26" s="14">
        <v>1576.8992641913983</v>
      </c>
      <c r="F26" s="2">
        <f>E26/E25-1</f>
        <v>3.0008369325013051E-2</v>
      </c>
      <c r="G26" s="9">
        <f t="shared" si="4"/>
        <v>423.45679012345676</v>
      </c>
      <c r="H26" s="10">
        <f t="shared" si="5"/>
        <v>0.64285714285714279</v>
      </c>
      <c r="I26" s="10">
        <f t="shared" si="6"/>
        <v>0.35714285714285715</v>
      </c>
      <c r="J26" s="9">
        <f t="shared" si="7"/>
        <v>1201947.6613725545</v>
      </c>
      <c r="K26" s="9">
        <f t="shared" si="8"/>
        <v>667748.70076253032</v>
      </c>
      <c r="L26" s="8">
        <f t="shared" si="9"/>
        <v>1869696.3621350848</v>
      </c>
      <c r="M26" s="15">
        <f t="shared" si="10"/>
        <v>9.2482192878754255E-2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>L26*H27/B26</f>
        <v>5928.3950617283945</v>
      </c>
      <c r="E27" s="5">
        <f t="shared" ref="E27" si="16">E26*(1+F27)</f>
        <v>1608.4372494752263</v>
      </c>
      <c r="F27" s="3">
        <v>0.02</v>
      </c>
      <c r="G27" s="9">
        <f>L26*I27/E26</f>
        <v>592.83950617283938</v>
      </c>
      <c r="H27" s="16">
        <v>0.5</v>
      </c>
      <c r="I27" s="16">
        <v>0.5</v>
      </c>
      <c r="J27" s="9">
        <f t="shared" si="7"/>
        <v>953545.14468889323</v>
      </c>
      <c r="K27" s="9">
        <f t="shared" si="8"/>
        <v>953545.14468889323</v>
      </c>
      <c r="L27" s="8">
        <f t="shared" si="9"/>
        <v>1907090.2893777865</v>
      </c>
      <c r="M27" s="15">
        <f t="shared" si="10"/>
        <v>2.0000000000000018E-2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5928.3950617283945</v>
      </c>
      <c r="E28" s="5">
        <f t="shared" si="3"/>
        <v>1640.6059944647309</v>
      </c>
      <c r="F28" s="4">
        <f t="shared" si="12"/>
        <v>0.02</v>
      </c>
      <c r="G28" s="9">
        <f t="shared" si="4"/>
        <v>592.83950617283938</v>
      </c>
      <c r="H28" s="10">
        <f t="shared" si="5"/>
        <v>0.5</v>
      </c>
      <c r="I28" s="10">
        <f t="shared" si="6"/>
        <v>0.5</v>
      </c>
      <c r="J28" s="9">
        <f t="shared" si="7"/>
        <v>972616.04758267116</v>
      </c>
      <c r="K28" s="9">
        <f t="shared" si="8"/>
        <v>972616.04758267116</v>
      </c>
      <c r="L28" s="8">
        <f t="shared" si="9"/>
        <v>1945232.0951653423</v>
      </c>
      <c r="M28" s="15">
        <f t="shared" si="10"/>
        <v>2.0000000000000018E-2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5928.3950617283945</v>
      </c>
      <c r="E29" s="5">
        <f t="shared" si="3"/>
        <v>1673.4181143540254</v>
      </c>
      <c r="F29" s="4">
        <f t="shared" si="12"/>
        <v>0.02</v>
      </c>
      <c r="G29" s="9">
        <f t="shared" si="4"/>
        <v>592.83950617283938</v>
      </c>
      <c r="H29" s="10">
        <f t="shared" si="5"/>
        <v>0.50000000000000011</v>
      </c>
      <c r="I29" s="10">
        <f t="shared" si="6"/>
        <v>0.49999999999999994</v>
      </c>
      <c r="J29" s="9">
        <f t="shared" si="7"/>
        <v>992068.36853432469</v>
      </c>
      <c r="K29" s="9">
        <f t="shared" si="8"/>
        <v>992068.36853432446</v>
      </c>
      <c r="L29" s="8">
        <f t="shared" si="9"/>
        <v>1984136.7370686491</v>
      </c>
      <c r="M29" s="15">
        <f t="shared" si="10"/>
        <v>2.0000000000000018E-2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5928.3950617283945</v>
      </c>
      <c r="E30" s="5">
        <f t="shared" si="3"/>
        <v>1706.8864766411059</v>
      </c>
      <c r="F30" s="4">
        <f t="shared" si="12"/>
        <v>0.02</v>
      </c>
      <c r="G30" s="9">
        <f t="shared" si="4"/>
        <v>592.83950617283938</v>
      </c>
      <c r="H30" s="10">
        <f t="shared" si="5"/>
        <v>0.50000000000000011</v>
      </c>
      <c r="I30" s="10">
        <f t="shared" si="6"/>
        <v>0.5</v>
      </c>
      <c r="J30" s="9">
        <f t="shared" si="7"/>
        <v>1011909.7359050111</v>
      </c>
      <c r="K30" s="9">
        <f t="shared" si="8"/>
        <v>1011909.735905011</v>
      </c>
      <c r="L30" s="8">
        <f t="shared" si="9"/>
        <v>2023819.4718100219</v>
      </c>
      <c r="M30" s="15">
        <f t="shared" si="10"/>
        <v>1.9999999999999796E-2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5928.3950617283945</v>
      </c>
      <c r="E31" s="5">
        <f t="shared" si="3"/>
        <v>1741.024206173928</v>
      </c>
      <c r="F31" s="4">
        <f t="shared" si="12"/>
        <v>0.02</v>
      </c>
      <c r="G31" s="9">
        <f t="shared" si="4"/>
        <v>592.83950617283938</v>
      </c>
      <c r="H31" s="10">
        <f t="shared" si="5"/>
        <v>0.50000000000000011</v>
      </c>
      <c r="I31" s="10">
        <f t="shared" si="6"/>
        <v>0.5</v>
      </c>
      <c r="J31" s="9">
        <f t="shared" si="7"/>
        <v>1032147.9306231112</v>
      </c>
      <c r="K31" s="9">
        <f t="shared" si="8"/>
        <v>1032147.9306231111</v>
      </c>
      <c r="L31" s="8">
        <f t="shared" si="9"/>
        <v>2064295.8612462222</v>
      </c>
      <c r="M31" s="15">
        <f t="shared" si="10"/>
        <v>2.0000000000000018E-2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5928.3950617283945</v>
      </c>
      <c r="E32" s="5">
        <f t="shared" si="3"/>
        <v>1775.8446902974065</v>
      </c>
      <c r="F32" s="4">
        <f t="shared" si="12"/>
        <v>0.02</v>
      </c>
      <c r="G32" s="9">
        <f t="shared" si="4"/>
        <v>592.83950617283938</v>
      </c>
      <c r="H32" s="10">
        <f t="shared" si="5"/>
        <v>0.50000000000000011</v>
      </c>
      <c r="I32" s="10">
        <f t="shared" si="6"/>
        <v>0.5</v>
      </c>
      <c r="J32" s="9">
        <f t="shared" si="7"/>
        <v>1052790.8892355736</v>
      </c>
      <c r="K32" s="9">
        <f t="shared" si="8"/>
        <v>1052790.8892355734</v>
      </c>
      <c r="L32" s="8">
        <f t="shared" si="9"/>
        <v>2105581.7784711467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5928.3950617283945</v>
      </c>
      <c r="E33" s="5">
        <f t="shared" si="3"/>
        <v>1811.3615841033547</v>
      </c>
      <c r="F33" s="4">
        <f t="shared" si="12"/>
        <v>0.02</v>
      </c>
      <c r="G33" s="9">
        <f t="shared" si="4"/>
        <v>592.83950617283938</v>
      </c>
      <c r="H33" s="10">
        <f t="shared" si="5"/>
        <v>0.5</v>
      </c>
      <c r="I33" s="10">
        <f t="shared" si="6"/>
        <v>0.49999999999999989</v>
      </c>
      <c r="J33" s="9">
        <f t="shared" si="7"/>
        <v>1073846.7070202851</v>
      </c>
      <c r="K33" s="9">
        <f t="shared" si="8"/>
        <v>1073846.7070202848</v>
      </c>
      <c r="L33" s="8">
        <f t="shared" si="9"/>
        <v>2147693.4140405701</v>
      </c>
      <c r="M33" s="15">
        <f t="shared" si="10"/>
        <v>2.000000000000024E-2</v>
      </c>
    </row>
    <row r="34" spans="1:13" x14ac:dyDescent="0.3">
      <c r="A34" s="1">
        <f t="shared" si="0"/>
        <v>31</v>
      </c>
      <c r="B34" s="14">
        <f t="shared" si="1"/>
        <v>90.568079205167734</v>
      </c>
      <c r="C34" s="3">
        <v>-0.5</v>
      </c>
      <c r="D34" s="9">
        <f t="shared" si="2"/>
        <v>5928.3950617283945</v>
      </c>
      <c r="E34" s="14">
        <f t="shared" si="3"/>
        <v>1630.2254256930194</v>
      </c>
      <c r="F34" s="3">
        <v>-0.1</v>
      </c>
      <c r="G34" s="9">
        <f t="shared" si="4"/>
        <v>592.83950617283938</v>
      </c>
      <c r="H34" s="10">
        <f t="shared" si="5"/>
        <v>0.35714285714285721</v>
      </c>
      <c r="I34" s="10">
        <f t="shared" si="6"/>
        <v>0.6428571428571429</v>
      </c>
      <c r="J34" s="9">
        <f t="shared" si="7"/>
        <v>536923.35351014254</v>
      </c>
      <c r="K34" s="9">
        <f t="shared" si="8"/>
        <v>966462.0363182564</v>
      </c>
      <c r="L34" s="8">
        <f t="shared" si="9"/>
        <v>1503385.3898283988</v>
      </c>
      <c r="M34" s="15">
        <f t="shared" si="10"/>
        <v>-0.30000000000000016</v>
      </c>
    </row>
    <row r="35" spans="1:13" x14ac:dyDescent="0.3">
      <c r="A35" s="1">
        <f t="shared" si="0"/>
        <v>32</v>
      </c>
      <c r="B35" s="14">
        <f t="shared" si="1"/>
        <v>113.21009900645967</v>
      </c>
      <c r="C35" s="3">
        <v>0.25</v>
      </c>
      <c r="D35" s="9">
        <f>L34*H35/B34</f>
        <v>8299.7530864197506</v>
      </c>
      <c r="E35" s="14">
        <f t="shared" si="3"/>
        <v>1728.0389512346005</v>
      </c>
      <c r="F35" s="3">
        <v>0.06</v>
      </c>
      <c r="G35" s="9">
        <f>L34*I35/E34</f>
        <v>461.09739368998618</v>
      </c>
      <c r="H35" s="16">
        <v>0.5</v>
      </c>
      <c r="I35" s="16">
        <v>0.5</v>
      </c>
      <c r="J35" s="9">
        <f t="shared" si="7"/>
        <v>939615.86864274915</v>
      </c>
      <c r="K35" s="9">
        <f t="shared" si="8"/>
        <v>796794.25660905137</v>
      </c>
      <c r="L35" s="8">
        <f t="shared" si="9"/>
        <v>1736410.1252518005</v>
      </c>
      <c r="M35" s="15">
        <f t="shared" si="10"/>
        <v>0.15500000000000003</v>
      </c>
    </row>
    <row r="36" spans="1:13" x14ac:dyDescent="0.3">
      <c r="A36" s="1">
        <f t="shared" si="0"/>
        <v>33</v>
      </c>
      <c r="B36" s="14">
        <f t="shared" si="1"/>
        <v>141.5126237580746</v>
      </c>
      <c r="C36" s="3">
        <f t="shared" ref="C36:C37" si="17">C35</f>
        <v>0.25</v>
      </c>
      <c r="D36" s="9">
        <f t="shared" si="2"/>
        <v>8299.7530864197506</v>
      </c>
      <c r="E36" s="14">
        <f t="shared" si="3"/>
        <v>1831.7212883086765</v>
      </c>
      <c r="F36" s="3">
        <f t="shared" ref="F36:F37" si="18">F35</f>
        <v>0.06</v>
      </c>
      <c r="G36" s="9">
        <f t="shared" si="4"/>
        <v>461.09739368998618</v>
      </c>
      <c r="H36" s="10">
        <f t="shared" si="5"/>
        <v>0.58169837310599004</v>
      </c>
      <c r="I36" s="10">
        <f t="shared" si="6"/>
        <v>0.4183016268940099</v>
      </c>
      <c r="J36" s="9">
        <f t="shared" si="7"/>
        <v>1174519.8358034366</v>
      </c>
      <c r="K36" s="9">
        <f t="shared" si="8"/>
        <v>844601.91200559447</v>
      </c>
      <c r="L36" s="8">
        <f t="shared" si="9"/>
        <v>2019121.747809031</v>
      </c>
      <c r="M36" s="15">
        <f t="shared" si="10"/>
        <v>0.16281385281385297</v>
      </c>
    </row>
    <row r="37" spans="1:13" x14ac:dyDescent="0.3">
      <c r="A37" s="1">
        <f t="shared" si="0"/>
        <v>34</v>
      </c>
      <c r="B37" s="14">
        <f t="shared" si="1"/>
        <v>176.89077969759325</v>
      </c>
      <c r="C37" s="3">
        <f t="shared" si="17"/>
        <v>0.25</v>
      </c>
      <c r="D37" s="9">
        <f t="shared" si="2"/>
        <v>8299.7530864197506</v>
      </c>
      <c r="E37" s="14">
        <f t="shared" si="3"/>
        <v>1941.6245656071972</v>
      </c>
      <c r="F37" s="3">
        <f t="shared" si="18"/>
        <v>0.06</v>
      </c>
      <c r="G37" s="9">
        <f t="shared" si="4"/>
        <v>461.09739368998618</v>
      </c>
      <c r="H37" s="10">
        <f t="shared" si="5"/>
        <v>0.62119510543579304</v>
      </c>
      <c r="I37" s="10">
        <f t="shared" si="6"/>
        <v>0.37880489456420691</v>
      </c>
      <c r="J37" s="9">
        <f t="shared" si="7"/>
        <v>1468149.7947542956</v>
      </c>
      <c r="K37" s="9">
        <f t="shared" si="8"/>
        <v>895278.02672593016</v>
      </c>
      <c r="L37" s="8">
        <f t="shared" si="9"/>
        <v>2363427.8214802258</v>
      </c>
      <c r="M37" s="15">
        <f t="shared" si="10"/>
        <v>0.17052269089013805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0.13057874247680012</v>
      </c>
      <c r="D38" s="9">
        <f t="shared" si="2"/>
        <v>8299.7530864197506</v>
      </c>
      <c r="E38" s="14">
        <v>1999.8895526624565</v>
      </c>
      <c r="F38" s="2">
        <f>E38/E37-1</f>
        <v>3.0008369325013273E-2</v>
      </c>
      <c r="G38" s="9">
        <f t="shared" si="4"/>
        <v>461.09739368998618</v>
      </c>
      <c r="H38" s="10">
        <f t="shared" si="5"/>
        <v>0.64285714285714279</v>
      </c>
      <c r="I38" s="10">
        <f t="shared" si="6"/>
        <v>0.35714285714285715</v>
      </c>
      <c r="J38" s="9">
        <f t="shared" si="7"/>
        <v>1659858.9487208838</v>
      </c>
      <c r="K38" s="9">
        <f t="shared" si="8"/>
        <v>922143.86040049104</v>
      </c>
      <c r="L38" s="8">
        <f t="shared" si="9"/>
        <v>2582002.809121375</v>
      </c>
      <c r="M38" s="15">
        <f t="shared" si="10"/>
        <v>9.2482192878754699E-2</v>
      </c>
    </row>
    <row r="39" spans="1:13" x14ac:dyDescent="0.3">
      <c r="A39" s="1">
        <f t="shared" si="0"/>
        <v>36</v>
      </c>
      <c r="B39" s="5">
        <f t="shared" ref="B39" si="19">B38*(1+C39)</f>
        <v>203.98873437157056</v>
      </c>
      <c r="C39" s="3">
        <v>0.02</v>
      </c>
      <c r="D39" s="9">
        <f>L38*H39/B38</f>
        <v>6455.3635116598061</v>
      </c>
      <c r="E39" s="5">
        <f t="shared" ref="E39" si="20">E38*(1+F39)</f>
        <v>2039.8873437157056</v>
      </c>
      <c r="F39" s="3">
        <v>0.02</v>
      </c>
      <c r="G39" s="9">
        <f>L38*I39/E38</f>
        <v>645.5363511659807</v>
      </c>
      <c r="H39" s="16">
        <v>0.5</v>
      </c>
      <c r="I39" s="16">
        <v>0.5</v>
      </c>
      <c r="J39" s="9">
        <f t="shared" si="7"/>
        <v>1316821.4326519012</v>
      </c>
      <c r="K39" s="9">
        <f t="shared" si="8"/>
        <v>1316821.4326519014</v>
      </c>
      <c r="L39" s="8">
        <f t="shared" si="9"/>
        <v>2633642.8653038023</v>
      </c>
      <c r="M39" s="15">
        <f t="shared" si="10"/>
        <v>2.0000000000000018E-2</v>
      </c>
    </row>
    <row r="41" spans="1:13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0.38097439852366066</v>
      </c>
      <c r="K41" s="12">
        <f>(K39/K3)^(1/3)-1</f>
        <v>0.38097439852366066</v>
      </c>
      <c r="L41" s="12">
        <f>(L39/L3)^(1/3)-1</f>
        <v>0.38097439852366066</v>
      </c>
      <c r="M41" s="11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E070-F402-4BA9-B056-409BFD60BA0E}">
  <sheetPr codeName="Sheet7">
    <tabColor theme="6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N43" sqref="N43"/>
      <selection pane="topRight" activeCell="N43" sqref="N43"/>
      <selection pane="bottomLeft" activeCell="N43" sqref="N43"/>
      <selection pane="bottomRight" activeCell="E43" sqref="E43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5000</v>
      </c>
      <c r="E3" s="5">
        <v>1000</v>
      </c>
      <c r="G3" s="9">
        <f>K3/E3</f>
        <v>500</v>
      </c>
      <c r="H3" s="6">
        <v>0.5</v>
      </c>
      <c r="I3" s="6">
        <f>1-H3</f>
        <v>0.5</v>
      </c>
      <c r="J3" s="8">
        <f>H3*$A$1</f>
        <v>500000</v>
      </c>
      <c r="K3" s="8">
        <f>I3*$A$1</f>
        <v>500000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5000</v>
      </c>
      <c r="E4" s="5">
        <f>E3*(1+F4)</f>
        <v>1020</v>
      </c>
      <c r="F4" s="3">
        <v>0.02</v>
      </c>
      <c r="G4" s="9">
        <f>G3</f>
        <v>500</v>
      </c>
      <c r="H4" s="10">
        <f>J4/L4</f>
        <v>0.5</v>
      </c>
      <c r="I4" s="10">
        <f>K4/L4</f>
        <v>0.5</v>
      </c>
      <c r="J4" s="9">
        <f>D4*B4</f>
        <v>510000</v>
      </c>
      <c r="K4" s="9">
        <f>E4*G4</f>
        <v>510000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8" si="2">D4</f>
        <v>5000</v>
      </c>
      <c r="E5" s="5">
        <f t="shared" ref="E5:E37" si="3">E4*(1+F5)</f>
        <v>1040.4000000000001</v>
      </c>
      <c r="F5" s="4">
        <f>F4</f>
        <v>0.02</v>
      </c>
      <c r="G5" s="9">
        <f t="shared" ref="G5:G38" si="4">G4</f>
        <v>500</v>
      </c>
      <c r="H5" s="10">
        <f t="shared" ref="H5:H38" si="5">J5/L5</f>
        <v>0.5</v>
      </c>
      <c r="I5" s="10">
        <f t="shared" ref="I5:I38" si="6">K5/L5</f>
        <v>0.5</v>
      </c>
      <c r="J5" s="9">
        <f t="shared" ref="J5:J39" si="7">D5*B5</f>
        <v>520200.00000000006</v>
      </c>
      <c r="K5" s="9">
        <f t="shared" ref="K5:K39" si="8">E5*G5</f>
        <v>520200.00000000006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7" si="11">C5</f>
        <v>0.02</v>
      </c>
      <c r="D6" s="9">
        <f t="shared" si="2"/>
        <v>5000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500</v>
      </c>
      <c r="H6" s="10">
        <f t="shared" si="5"/>
        <v>0.5</v>
      </c>
      <c r="I6" s="10">
        <f t="shared" si="6"/>
        <v>0.5</v>
      </c>
      <c r="J6" s="9">
        <f t="shared" si="7"/>
        <v>530604</v>
      </c>
      <c r="K6" s="9">
        <f t="shared" si="8"/>
        <v>530604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5000</v>
      </c>
      <c r="E7" s="5">
        <f t="shared" si="3"/>
        <v>1082.4321600000001</v>
      </c>
      <c r="F7" s="4">
        <f t="shared" si="12"/>
        <v>0.02</v>
      </c>
      <c r="G7" s="9">
        <f t="shared" si="4"/>
        <v>500</v>
      </c>
      <c r="H7" s="10">
        <f t="shared" si="5"/>
        <v>0.5</v>
      </c>
      <c r="I7" s="10">
        <f t="shared" si="6"/>
        <v>0.5</v>
      </c>
      <c r="J7" s="9">
        <f t="shared" si="7"/>
        <v>541216.08000000007</v>
      </c>
      <c r="K7" s="9">
        <f t="shared" si="8"/>
        <v>541216.08000000007</v>
      </c>
      <c r="L7" s="8">
        <f t="shared" si="9"/>
        <v>1082432.1600000001</v>
      </c>
      <c r="M7" s="15">
        <f t="shared" si="10"/>
        <v>2.000000000000024E-2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5000</v>
      </c>
      <c r="E8" s="5">
        <f t="shared" si="3"/>
        <v>1104.0808032</v>
      </c>
      <c r="F8" s="4">
        <f t="shared" si="12"/>
        <v>0.02</v>
      </c>
      <c r="G8" s="9">
        <f t="shared" si="4"/>
        <v>500</v>
      </c>
      <c r="H8" s="10">
        <f t="shared" si="5"/>
        <v>0.50000000000000011</v>
      </c>
      <c r="I8" s="10">
        <f t="shared" si="6"/>
        <v>0.5</v>
      </c>
      <c r="J8" s="9">
        <f t="shared" si="7"/>
        <v>552040.4016000001</v>
      </c>
      <c r="K8" s="9">
        <f t="shared" si="8"/>
        <v>552040.40159999998</v>
      </c>
      <c r="L8" s="8">
        <f t="shared" si="9"/>
        <v>1104080.8032</v>
      </c>
      <c r="M8" s="15">
        <f t="shared" si="10"/>
        <v>1.9999999999999796E-2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5000</v>
      </c>
      <c r="E9" s="5">
        <f t="shared" si="3"/>
        <v>1126.1624192639999</v>
      </c>
      <c r="F9" s="4">
        <f t="shared" si="12"/>
        <v>0.02</v>
      </c>
      <c r="G9" s="9">
        <f t="shared" si="4"/>
        <v>500</v>
      </c>
      <c r="H9" s="10">
        <f t="shared" si="5"/>
        <v>0.50000000000000011</v>
      </c>
      <c r="I9" s="10">
        <f t="shared" si="6"/>
        <v>0.5</v>
      </c>
      <c r="J9" s="9">
        <f t="shared" si="7"/>
        <v>563081.20963200007</v>
      </c>
      <c r="K9" s="9">
        <f t="shared" si="8"/>
        <v>563081.20963199995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78.831369348479996</v>
      </c>
      <c r="C10" s="3">
        <v>-0.3</v>
      </c>
      <c r="D10" s="9">
        <f t="shared" si="2"/>
        <v>5000</v>
      </c>
      <c r="E10" s="14">
        <f t="shared" si="3"/>
        <v>1238.7786611904</v>
      </c>
      <c r="F10" s="3">
        <v>0.1</v>
      </c>
      <c r="G10" s="9">
        <f t="shared" si="4"/>
        <v>500</v>
      </c>
      <c r="H10" s="10">
        <f t="shared" si="5"/>
        <v>0.38888888888888884</v>
      </c>
      <c r="I10" s="10">
        <f t="shared" si="6"/>
        <v>0.61111111111111116</v>
      </c>
      <c r="J10" s="9">
        <f t="shared" si="7"/>
        <v>394156.84674239997</v>
      </c>
      <c r="K10" s="9">
        <f t="shared" si="8"/>
        <v>619389.33059520007</v>
      </c>
      <c r="L10" s="8">
        <f t="shared" si="9"/>
        <v>1013546.1773376</v>
      </c>
      <c r="M10" s="15">
        <f t="shared" si="10"/>
        <v>-9.9999999999999867E-2</v>
      </c>
    </row>
    <row r="11" spans="1:13" x14ac:dyDescent="0.3">
      <c r="A11" s="1">
        <f t="shared" si="0"/>
        <v>8</v>
      </c>
      <c r="B11" s="14">
        <f t="shared" si="1"/>
        <v>90.656074750751984</v>
      </c>
      <c r="C11" s="3">
        <v>0.15</v>
      </c>
      <c r="D11" s="9">
        <f>L10*H11/B10</f>
        <v>6428.5714285714294</v>
      </c>
      <c r="E11" s="14">
        <f t="shared" si="3"/>
        <v>1238.7786611904</v>
      </c>
      <c r="F11" s="3">
        <v>0</v>
      </c>
      <c r="G11" s="9">
        <f>L10*I11/E10</f>
        <v>409.09090909090907</v>
      </c>
      <c r="H11" s="16">
        <v>0.5</v>
      </c>
      <c r="I11" s="16">
        <v>0.5</v>
      </c>
      <c r="J11" s="9">
        <f t="shared" si="7"/>
        <v>582789.05196911993</v>
      </c>
      <c r="K11" s="9">
        <f t="shared" si="8"/>
        <v>506773.08866879996</v>
      </c>
      <c r="L11" s="8">
        <f t="shared" si="9"/>
        <v>1089562.1406379198</v>
      </c>
      <c r="M11" s="15">
        <f t="shared" si="10"/>
        <v>7.4999999999999734E-2</v>
      </c>
    </row>
    <row r="12" spans="1:13" x14ac:dyDescent="0.3">
      <c r="A12" s="1">
        <f t="shared" si="0"/>
        <v>9</v>
      </c>
      <c r="B12" s="14">
        <f t="shared" si="1"/>
        <v>104.25448596336477</v>
      </c>
      <c r="C12" s="3">
        <f t="shared" si="11"/>
        <v>0.15</v>
      </c>
      <c r="D12" s="9">
        <f t="shared" si="2"/>
        <v>6428.5714285714294</v>
      </c>
      <c r="E12" s="14">
        <f t="shared" si="3"/>
        <v>1238.7786611904</v>
      </c>
      <c r="F12" s="3">
        <f t="shared" ref="F12:F13" si="13">F11</f>
        <v>0</v>
      </c>
      <c r="G12" s="9">
        <f t="shared" si="4"/>
        <v>409.09090909090907</v>
      </c>
      <c r="H12" s="10">
        <f t="shared" si="5"/>
        <v>0.5694294940796556</v>
      </c>
      <c r="I12" s="10">
        <f t="shared" si="6"/>
        <v>0.43057050592034452</v>
      </c>
      <c r="J12" s="9">
        <f t="shared" si="7"/>
        <v>670207.40976448788</v>
      </c>
      <c r="K12" s="9">
        <f t="shared" si="8"/>
        <v>506773.08866879996</v>
      </c>
      <c r="L12" s="8">
        <f t="shared" si="9"/>
        <v>1176980.4984332877</v>
      </c>
      <c r="M12" s="15">
        <f t="shared" si="10"/>
        <v>8.0232558139534893E-2</v>
      </c>
    </row>
    <row r="13" spans="1:13" x14ac:dyDescent="0.3">
      <c r="A13" s="1">
        <f t="shared" si="0"/>
        <v>10</v>
      </c>
      <c r="B13" s="14">
        <f t="shared" si="1"/>
        <v>119.89265885786948</v>
      </c>
      <c r="C13" s="3">
        <f t="shared" si="11"/>
        <v>0.15</v>
      </c>
      <c r="D13" s="9">
        <f t="shared" si="2"/>
        <v>6428.5714285714294</v>
      </c>
      <c r="E13" s="14">
        <f t="shared" si="3"/>
        <v>1238.7786611904</v>
      </c>
      <c r="F13" s="3">
        <f t="shared" si="13"/>
        <v>0</v>
      </c>
      <c r="G13" s="9">
        <f t="shared" si="4"/>
        <v>409.09090909090907</v>
      </c>
      <c r="H13" s="10">
        <f t="shared" si="5"/>
        <v>0.60331234194476124</v>
      </c>
      <c r="I13" s="10">
        <f t="shared" si="6"/>
        <v>0.39668765805523881</v>
      </c>
      <c r="J13" s="9">
        <f t="shared" si="7"/>
        <v>770738.52122916107</v>
      </c>
      <c r="K13" s="9">
        <f t="shared" si="8"/>
        <v>506773.08866879996</v>
      </c>
      <c r="L13" s="8">
        <f t="shared" si="9"/>
        <v>1277511.6098979609</v>
      </c>
      <c r="M13" s="15">
        <f t="shared" si="10"/>
        <v>8.5414424111948328E-2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3.7072928600782484E-2</v>
      </c>
      <c r="D14" s="9">
        <f t="shared" si="2"/>
        <v>6428.5714285714294</v>
      </c>
      <c r="E14" s="14">
        <v>1243.3743083946526</v>
      </c>
      <c r="F14" s="2">
        <f>E14/E13-1</f>
        <v>3.7098210909094487E-3</v>
      </c>
      <c r="G14" s="9">
        <f t="shared" si="4"/>
        <v>409.09090909090907</v>
      </c>
      <c r="H14" s="10">
        <f t="shared" si="5"/>
        <v>0.61111111111111105</v>
      </c>
      <c r="I14" s="10">
        <f t="shared" si="6"/>
        <v>0.3888888888888889</v>
      </c>
      <c r="J14" s="9">
        <f t="shared" si="7"/>
        <v>799312.05539656233</v>
      </c>
      <c r="K14" s="9">
        <f t="shared" si="8"/>
        <v>508653.12616144877</v>
      </c>
      <c r="L14" s="8">
        <f t="shared" si="9"/>
        <v>1307965.1815580111</v>
      </c>
      <c r="M14" s="15">
        <f t="shared" si="10"/>
        <v>2.3838195617245761E-2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>L14*H15/B14</f>
        <v>5259.7402597402606</v>
      </c>
      <c r="E15" s="5">
        <f t="shared" si="3"/>
        <v>1268.2417945625457</v>
      </c>
      <c r="F15" s="3">
        <v>0.02</v>
      </c>
      <c r="G15" s="9">
        <f>L14*I15/E14</f>
        <v>525.97402597402595</v>
      </c>
      <c r="H15" s="16">
        <v>0.5</v>
      </c>
      <c r="I15" s="16">
        <v>0.5</v>
      </c>
      <c r="J15" s="9">
        <f t="shared" si="7"/>
        <v>667062.24259458575</v>
      </c>
      <c r="K15" s="9">
        <f t="shared" si="8"/>
        <v>667062.24259458564</v>
      </c>
      <c r="L15" s="8">
        <f t="shared" si="9"/>
        <v>1334124.4851891715</v>
      </c>
      <c r="M15" s="15">
        <f t="shared" si="10"/>
        <v>2.000000000000024E-2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5259.7402597402606</v>
      </c>
      <c r="E16" s="5">
        <f t="shared" si="3"/>
        <v>1293.6066304537967</v>
      </c>
      <c r="F16" s="4">
        <f t="shared" si="12"/>
        <v>0.02</v>
      </c>
      <c r="G16" s="9">
        <f t="shared" si="4"/>
        <v>525.97402597402595</v>
      </c>
      <c r="H16" s="10">
        <f t="shared" si="5"/>
        <v>0.50000000000000011</v>
      </c>
      <c r="I16" s="10">
        <f t="shared" si="6"/>
        <v>0.5</v>
      </c>
      <c r="J16" s="9">
        <f t="shared" si="7"/>
        <v>680403.48744647752</v>
      </c>
      <c r="K16" s="9">
        <f t="shared" si="8"/>
        <v>680403.4874464774</v>
      </c>
      <c r="L16" s="8">
        <f t="shared" si="9"/>
        <v>1360806.9748929548</v>
      </c>
      <c r="M16" s="15">
        <f t="shared" si="10"/>
        <v>1.9999999999999796E-2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5259.7402597402606</v>
      </c>
      <c r="E17" s="5">
        <f t="shared" si="3"/>
        <v>1319.4787630628728</v>
      </c>
      <c r="F17" s="4">
        <f t="shared" si="12"/>
        <v>0.02</v>
      </c>
      <c r="G17" s="9">
        <f t="shared" si="4"/>
        <v>525.97402597402595</v>
      </c>
      <c r="H17" s="10">
        <f t="shared" si="5"/>
        <v>0.49999999999999989</v>
      </c>
      <c r="I17" s="10">
        <f t="shared" si="6"/>
        <v>0.5</v>
      </c>
      <c r="J17" s="9">
        <f t="shared" si="7"/>
        <v>694011.55719540699</v>
      </c>
      <c r="K17" s="9">
        <f t="shared" si="8"/>
        <v>694011.55719540711</v>
      </c>
      <c r="L17" s="8">
        <f t="shared" si="9"/>
        <v>1388023.1143908142</v>
      </c>
      <c r="M17" s="15">
        <f t="shared" si="10"/>
        <v>2.000000000000024E-2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5259.7402597402606</v>
      </c>
      <c r="E18" s="5">
        <f t="shared" si="3"/>
        <v>1345.8683383241303</v>
      </c>
      <c r="F18" s="4">
        <f t="shared" si="12"/>
        <v>0.02</v>
      </c>
      <c r="G18" s="9">
        <f t="shared" si="4"/>
        <v>525.97402597402595</v>
      </c>
      <c r="H18" s="10">
        <f t="shared" si="5"/>
        <v>0.5</v>
      </c>
      <c r="I18" s="10">
        <f t="shared" si="6"/>
        <v>0.5</v>
      </c>
      <c r="J18" s="9">
        <f t="shared" si="7"/>
        <v>707891.78833931522</v>
      </c>
      <c r="K18" s="9">
        <f t="shared" si="8"/>
        <v>707891.78833931522</v>
      </c>
      <c r="L18" s="8">
        <f t="shared" si="9"/>
        <v>1415783.5766786304</v>
      </c>
      <c r="M18" s="15">
        <f t="shared" si="10"/>
        <v>2.0000000000000018E-2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5259.7402597402606</v>
      </c>
      <c r="E19" s="5">
        <f t="shared" si="3"/>
        <v>1372.785705090613</v>
      </c>
      <c r="F19" s="4">
        <f t="shared" si="12"/>
        <v>0.02</v>
      </c>
      <c r="G19" s="9">
        <f t="shared" si="4"/>
        <v>525.97402597402595</v>
      </c>
      <c r="H19" s="10">
        <f t="shared" si="5"/>
        <v>0.5</v>
      </c>
      <c r="I19" s="10">
        <f t="shared" si="6"/>
        <v>0.5</v>
      </c>
      <c r="J19" s="9">
        <f t="shared" si="7"/>
        <v>722049.62410610158</v>
      </c>
      <c r="K19" s="9">
        <f t="shared" si="8"/>
        <v>722049.62410610158</v>
      </c>
      <c r="L19" s="8">
        <f t="shared" si="9"/>
        <v>1444099.2482122032</v>
      </c>
      <c r="M19" s="15">
        <f t="shared" si="10"/>
        <v>2.0000000000000018E-2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5259.7402597402606</v>
      </c>
      <c r="E20" s="5">
        <f t="shared" si="3"/>
        <v>1400.2414191924252</v>
      </c>
      <c r="F20" s="4">
        <f t="shared" si="12"/>
        <v>0.02</v>
      </c>
      <c r="G20" s="9">
        <f t="shared" si="4"/>
        <v>525.97402597402595</v>
      </c>
      <c r="H20" s="10">
        <f t="shared" si="5"/>
        <v>0.5</v>
      </c>
      <c r="I20" s="10">
        <f t="shared" si="6"/>
        <v>0.49999999999999994</v>
      </c>
      <c r="J20" s="9">
        <f t="shared" si="7"/>
        <v>736490.61658822373</v>
      </c>
      <c r="K20" s="9">
        <f t="shared" si="8"/>
        <v>736490.61658822361</v>
      </c>
      <c r="L20" s="8">
        <f t="shared" si="9"/>
        <v>1472981.2331764475</v>
      </c>
      <c r="M20" s="15">
        <f t="shared" si="10"/>
        <v>2.000000000000024E-2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5259.7402597402606</v>
      </c>
      <c r="E21" s="5">
        <f t="shared" si="3"/>
        <v>1428.2462475762736</v>
      </c>
      <c r="F21" s="4">
        <f t="shared" si="12"/>
        <v>0.02</v>
      </c>
      <c r="G21" s="9">
        <f t="shared" si="4"/>
        <v>525.97402597402595</v>
      </c>
      <c r="H21" s="10">
        <f t="shared" si="5"/>
        <v>0.50000000000000011</v>
      </c>
      <c r="I21" s="10">
        <f t="shared" si="6"/>
        <v>0.49999999999999994</v>
      </c>
      <c r="J21" s="9">
        <f t="shared" si="7"/>
        <v>751220.42891998822</v>
      </c>
      <c r="K21" s="9">
        <f t="shared" si="8"/>
        <v>751220.42891998799</v>
      </c>
      <c r="L21" s="8">
        <f t="shared" si="9"/>
        <v>1502440.8578399762</v>
      </c>
      <c r="M21" s="15">
        <f t="shared" si="10"/>
        <v>1.9999999999999796E-2</v>
      </c>
    </row>
    <row r="22" spans="1:13" x14ac:dyDescent="0.3">
      <c r="A22" s="1">
        <f t="shared" si="0"/>
        <v>19</v>
      </c>
      <c r="B22" s="14">
        <f t="shared" si="1"/>
        <v>99.97723733033915</v>
      </c>
      <c r="C22" s="3">
        <v>-0.3</v>
      </c>
      <c r="D22" s="9">
        <f t="shared" si="2"/>
        <v>5259.7402597402606</v>
      </c>
      <c r="E22" s="14">
        <f t="shared" si="3"/>
        <v>1571.0708723339012</v>
      </c>
      <c r="F22" s="3">
        <v>0.1</v>
      </c>
      <c r="G22" s="9">
        <f t="shared" si="4"/>
        <v>525.97402597402595</v>
      </c>
      <c r="H22" s="10">
        <f t="shared" si="5"/>
        <v>0.3888888888888889</v>
      </c>
      <c r="I22" s="10">
        <f t="shared" si="6"/>
        <v>0.61111111111111105</v>
      </c>
      <c r="J22" s="9">
        <f t="shared" si="7"/>
        <v>525854.30024399178</v>
      </c>
      <c r="K22" s="9">
        <f t="shared" si="8"/>
        <v>826342.47181198699</v>
      </c>
      <c r="L22" s="8">
        <f t="shared" si="9"/>
        <v>1352196.7720559789</v>
      </c>
      <c r="M22" s="15">
        <f t="shared" si="10"/>
        <v>-9.9999999999999756E-2</v>
      </c>
    </row>
    <row r="23" spans="1:13" x14ac:dyDescent="0.3">
      <c r="A23" s="1">
        <f t="shared" si="0"/>
        <v>20</v>
      </c>
      <c r="B23" s="14">
        <f t="shared" si="1"/>
        <v>114.97382292989002</v>
      </c>
      <c r="C23" s="3">
        <v>0.15</v>
      </c>
      <c r="D23" s="9">
        <f>L22*H23/B22</f>
        <v>6762.5231910946213</v>
      </c>
      <c r="E23" s="14">
        <f t="shared" si="3"/>
        <v>1571.0708723339012</v>
      </c>
      <c r="F23" s="3">
        <v>0</v>
      </c>
      <c r="G23" s="9">
        <f>L22*I23/E22</f>
        <v>430.3423848878395</v>
      </c>
      <c r="H23" s="16">
        <v>0.5</v>
      </c>
      <c r="I23" s="16">
        <v>0.5</v>
      </c>
      <c r="J23" s="9">
        <f t="shared" si="7"/>
        <v>777513.14393218781</v>
      </c>
      <c r="K23" s="9">
        <f t="shared" si="8"/>
        <v>676098.38602798944</v>
      </c>
      <c r="L23" s="8">
        <f t="shared" si="9"/>
        <v>1453611.5299601774</v>
      </c>
      <c r="M23" s="15">
        <f t="shared" si="10"/>
        <v>7.4999999999999956E-2</v>
      </c>
    </row>
    <row r="24" spans="1:13" x14ac:dyDescent="0.3">
      <c r="A24" s="1">
        <f t="shared" si="0"/>
        <v>21</v>
      </c>
      <c r="B24" s="14">
        <f t="shared" si="1"/>
        <v>132.21989636937352</v>
      </c>
      <c r="C24" s="3">
        <f t="shared" si="11"/>
        <v>0.15</v>
      </c>
      <c r="D24" s="9">
        <f t="shared" si="2"/>
        <v>6762.5231910946213</v>
      </c>
      <c r="E24" s="14">
        <f t="shared" si="3"/>
        <v>1571.0708723339012</v>
      </c>
      <c r="F24" s="3">
        <f t="shared" ref="F24:F25" si="14">F23</f>
        <v>0</v>
      </c>
      <c r="G24" s="9">
        <f t="shared" si="4"/>
        <v>430.3423848878395</v>
      </c>
      <c r="H24" s="10">
        <f t="shared" si="5"/>
        <v>0.5694294940796556</v>
      </c>
      <c r="I24" s="10">
        <f t="shared" si="6"/>
        <v>0.43057050592034452</v>
      </c>
      <c r="J24" s="9">
        <f t="shared" si="7"/>
        <v>894140.11552201596</v>
      </c>
      <c r="K24" s="9">
        <f t="shared" si="8"/>
        <v>676098.38602798944</v>
      </c>
      <c r="L24" s="8">
        <f t="shared" si="9"/>
        <v>1570238.5015500053</v>
      </c>
      <c r="M24" s="15">
        <f t="shared" si="10"/>
        <v>8.0232558139534671E-2</v>
      </c>
    </row>
    <row r="25" spans="1:13" x14ac:dyDescent="0.3">
      <c r="A25" s="1">
        <f t="shared" si="0"/>
        <v>22</v>
      </c>
      <c r="B25" s="14">
        <f t="shared" si="1"/>
        <v>152.05288082477952</v>
      </c>
      <c r="C25" s="3">
        <f t="shared" si="11"/>
        <v>0.15</v>
      </c>
      <c r="D25" s="9">
        <f t="shared" si="2"/>
        <v>6762.5231910946213</v>
      </c>
      <c r="E25" s="14">
        <f t="shared" si="3"/>
        <v>1571.0708723339012</v>
      </c>
      <c r="F25" s="3">
        <f t="shared" si="14"/>
        <v>0</v>
      </c>
      <c r="G25" s="9">
        <f t="shared" si="4"/>
        <v>430.3423848878395</v>
      </c>
      <c r="H25" s="10">
        <f t="shared" si="5"/>
        <v>0.60331234194476124</v>
      </c>
      <c r="I25" s="10">
        <f t="shared" si="6"/>
        <v>0.39668765805523881</v>
      </c>
      <c r="J25" s="9">
        <f t="shared" si="7"/>
        <v>1028261.1328503182</v>
      </c>
      <c r="K25" s="9">
        <f t="shared" si="8"/>
        <v>676098.38602798944</v>
      </c>
      <c r="L25" s="8">
        <f t="shared" si="9"/>
        <v>1704359.5188783077</v>
      </c>
      <c r="M25" s="15">
        <f t="shared" si="10"/>
        <v>8.5414424111948328E-2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3.7072928600782262E-2</v>
      </c>
      <c r="D26" s="9">
        <f t="shared" si="2"/>
        <v>6762.5231910946213</v>
      </c>
      <c r="E26" s="14">
        <v>1576.8992641913983</v>
      </c>
      <c r="F26" s="2">
        <f>E26/E25-1</f>
        <v>3.7098210909090046E-3</v>
      </c>
      <c r="G26" s="9">
        <f t="shared" si="4"/>
        <v>430.3423848878395</v>
      </c>
      <c r="H26" s="10">
        <f t="shared" si="5"/>
        <v>0.61111111111111116</v>
      </c>
      <c r="I26" s="10">
        <f t="shared" si="6"/>
        <v>0.38888888888888884</v>
      </c>
      <c r="J26" s="9">
        <f t="shared" si="7"/>
        <v>1066381.7844114376</v>
      </c>
      <c r="K26" s="9">
        <f t="shared" si="8"/>
        <v>678606.59008000558</v>
      </c>
      <c r="L26" s="8">
        <f t="shared" si="9"/>
        <v>1744988.3744914432</v>
      </c>
      <c r="M26" s="15">
        <f t="shared" si="10"/>
        <v>2.3838195617245539E-2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>L26*H27/B26</f>
        <v>5532.9735199865081</v>
      </c>
      <c r="E27" s="5">
        <f t="shared" ref="E27" si="15">E26*(1+F27)</f>
        <v>1608.4372494752263</v>
      </c>
      <c r="F27" s="3">
        <v>0.02</v>
      </c>
      <c r="G27" s="9">
        <f>L26*I27/E26</f>
        <v>553.29735199865081</v>
      </c>
      <c r="H27" s="16">
        <v>0.5</v>
      </c>
      <c r="I27" s="16">
        <v>0.5</v>
      </c>
      <c r="J27" s="9">
        <f t="shared" si="7"/>
        <v>889944.0709906359</v>
      </c>
      <c r="K27" s="9">
        <f t="shared" si="8"/>
        <v>889944.07099063601</v>
      </c>
      <c r="L27" s="8">
        <f t="shared" si="9"/>
        <v>1779888.141981272</v>
      </c>
      <c r="M27" s="15">
        <f t="shared" si="10"/>
        <v>2.0000000000000018E-2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5532.9735199865081</v>
      </c>
      <c r="E28" s="5">
        <f t="shared" si="3"/>
        <v>1640.6059944647309</v>
      </c>
      <c r="F28" s="4">
        <f t="shared" si="12"/>
        <v>0.02</v>
      </c>
      <c r="G28" s="9">
        <f t="shared" si="4"/>
        <v>553.29735199865081</v>
      </c>
      <c r="H28" s="10">
        <f t="shared" si="5"/>
        <v>0.49999999999999994</v>
      </c>
      <c r="I28" s="10">
        <f t="shared" si="6"/>
        <v>0.5</v>
      </c>
      <c r="J28" s="9">
        <f t="shared" si="7"/>
        <v>907742.95241044869</v>
      </c>
      <c r="K28" s="9">
        <f t="shared" si="8"/>
        <v>907742.95241044881</v>
      </c>
      <c r="L28" s="8">
        <f t="shared" si="9"/>
        <v>1815485.9048208976</v>
      </c>
      <c r="M28" s="15">
        <f t="shared" si="10"/>
        <v>2.0000000000000018E-2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5532.9735199865081</v>
      </c>
      <c r="E29" s="5">
        <f t="shared" si="3"/>
        <v>1673.4181143540254</v>
      </c>
      <c r="F29" s="4">
        <f t="shared" si="12"/>
        <v>0.02</v>
      </c>
      <c r="G29" s="9">
        <f t="shared" si="4"/>
        <v>553.29735199865081</v>
      </c>
      <c r="H29" s="10">
        <f t="shared" si="5"/>
        <v>0.5</v>
      </c>
      <c r="I29" s="10">
        <f t="shared" si="6"/>
        <v>0.5</v>
      </c>
      <c r="J29" s="9">
        <f t="shared" si="7"/>
        <v>925897.81145865773</v>
      </c>
      <c r="K29" s="9">
        <f t="shared" si="8"/>
        <v>925897.81145865773</v>
      </c>
      <c r="L29" s="8">
        <f t="shared" si="9"/>
        <v>1851795.6229173155</v>
      </c>
      <c r="M29" s="15">
        <f t="shared" si="10"/>
        <v>2.0000000000000018E-2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5532.9735199865081</v>
      </c>
      <c r="E30" s="5">
        <f t="shared" si="3"/>
        <v>1706.8864766411059</v>
      </c>
      <c r="F30" s="4">
        <f t="shared" si="12"/>
        <v>0.02</v>
      </c>
      <c r="G30" s="9">
        <f t="shared" si="4"/>
        <v>553.29735199865081</v>
      </c>
      <c r="H30" s="10">
        <f t="shared" si="5"/>
        <v>0.5</v>
      </c>
      <c r="I30" s="10">
        <f t="shared" si="6"/>
        <v>0.5</v>
      </c>
      <c r="J30" s="9">
        <f t="shared" si="7"/>
        <v>944415.76768783084</v>
      </c>
      <c r="K30" s="9">
        <f t="shared" si="8"/>
        <v>944415.76768783084</v>
      </c>
      <c r="L30" s="8">
        <f t="shared" si="9"/>
        <v>1888831.5353756617</v>
      </c>
      <c r="M30" s="15">
        <f t="shared" si="10"/>
        <v>2.0000000000000018E-2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5532.9735199865081</v>
      </c>
      <c r="E31" s="5">
        <f t="shared" si="3"/>
        <v>1741.024206173928</v>
      </c>
      <c r="F31" s="4">
        <f t="shared" si="12"/>
        <v>0.02</v>
      </c>
      <c r="G31" s="9">
        <f t="shared" si="4"/>
        <v>553.29735199865081</v>
      </c>
      <c r="H31" s="10">
        <f t="shared" si="5"/>
        <v>0.5</v>
      </c>
      <c r="I31" s="10">
        <f t="shared" si="6"/>
        <v>0.5</v>
      </c>
      <c r="J31" s="9">
        <f t="shared" si="7"/>
        <v>963304.08304158738</v>
      </c>
      <c r="K31" s="9">
        <f t="shared" si="8"/>
        <v>963304.08304158738</v>
      </c>
      <c r="L31" s="8">
        <f t="shared" si="9"/>
        <v>1926608.1660831748</v>
      </c>
      <c r="M31" s="15">
        <f t="shared" si="10"/>
        <v>2.0000000000000018E-2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5532.9735199865081</v>
      </c>
      <c r="E32" s="5">
        <f t="shared" si="3"/>
        <v>1775.8446902974065</v>
      </c>
      <c r="F32" s="4">
        <f t="shared" si="12"/>
        <v>0.02</v>
      </c>
      <c r="G32" s="9">
        <f t="shared" si="4"/>
        <v>553.29735199865081</v>
      </c>
      <c r="H32" s="10">
        <f t="shared" si="5"/>
        <v>0.5</v>
      </c>
      <c r="I32" s="10">
        <f t="shared" si="6"/>
        <v>0.5</v>
      </c>
      <c r="J32" s="9">
        <f t="shared" si="7"/>
        <v>982570.16470241919</v>
      </c>
      <c r="K32" s="9">
        <f t="shared" si="8"/>
        <v>982570.16470241919</v>
      </c>
      <c r="L32" s="8">
        <f t="shared" si="9"/>
        <v>1965140.3294048384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5532.9735199865081</v>
      </c>
      <c r="E33" s="5">
        <f t="shared" si="3"/>
        <v>1811.3615841033547</v>
      </c>
      <c r="F33" s="4">
        <f t="shared" si="12"/>
        <v>0.02</v>
      </c>
      <c r="G33" s="9">
        <f t="shared" si="4"/>
        <v>553.29735199865081</v>
      </c>
      <c r="H33" s="10">
        <f t="shared" si="5"/>
        <v>0.5</v>
      </c>
      <c r="I33" s="10">
        <f t="shared" si="6"/>
        <v>0.5</v>
      </c>
      <c r="J33" s="9">
        <f t="shared" si="7"/>
        <v>1002221.5679964676</v>
      </c>
      <c r="K33" s="9">
        <f t="shared" si="8"/>
        <v>1002221.5679964676</v>
      </c>
      <c r="L33" s="8">
        <f t="shared" si="9"/>
        <v>2004443.1359929352</v>
      </c>
      <c r="M33" s="15">
        <f t="shared" si="10"/>
        <v>2.0000000000000018E-2</v>
      </c>
    </row>
    <row r="34" spans="1:13" x14ac:dyDescent="0.3">
      <c r="A34" s="1">
        <f t="shared" si="0"/>
        <v>31</v>
      </c>
      <c r="B34" s="14">
        <f t="shared" si="1"/>
        <v>126.79531088723482</v>
      </c>
      <c r="C34" s="3">
        <v>-0.3</v>
      </c>
      <c r="D34" s="9">
        <f t="shared" si="2"/>
        <v>5532.9735199865081</v>
      </c>
      <c r="E34" s="14">
        <f t="shared" si="3"/>
        <v>1992.4977425136904</v>
      </c>
      <c r="F34" s="3">
        <v>0.1</v>
      </c>
      <c r="G34" s="9">
        <f t="shared" si="4"/>
        <v>553.29735199865081</v>
      </c>
      <c r="H34" s="10">
        <f t="shared" si="5"/>
        <v>0.38888888888888878</v>
      </c>
      <c r="I34" s="10">
        <f t="shared" si="6"/>
        <v>0.61111111111111116</v>
      </c>
      <c r="J34" s="9">
        <f t="shared" si="7"/>
        <v>701555.0975975272</v>
      </c>
      <c r="K34" s="9">
        <f t="shared" si="8"/>
        <v>1102443.7247961145</v>
      </c>
      <c r="L34" s="8">
        <f t="shared" si="9"/>
        <v>1803998.8223936418</v>
      </c>
      <c r="M34" s="15">
        <f t="shared" si="10"/>
        <v>-9.9999999999999867E-2</v>
      </c>
    </row>
    <row r="35" spans="1:13" x14ac:dyDescent="0.3">
      <c r="A35" s="1">
        <f t="shared" si="0"/>
        <v>32</v>
      </c>
      <c r="B35" s="14">
        <f t="shared" si="1"/>
        <v>145.81460752032004</v>
      </c>
      <c r="C35" s="3">
        <v>0.15</v>
      </c>
      <c r="D35" s="9">
        <f>L34*H35/B34</f>
        <v>7113.8230971255116</v>
      </c>
      <c r="E35" s="14">
        <f t="shared" si="3"/>
        <v>1992.4977425136904</v>
      </c>
      <c r="F35" s="3">
        <v>0</v>
      </c>
      <c r="G35" s="9">
        <f>L34*I35/E34</f>
        <v>452.69783345344155</v>
      </c>
      <c r="H35" s="16">
        <v>0.5</v>
      </c>
      <c r="I35" s="16">
        <v>0.5</v>
      </c>
      <c r="J35" s="9">
        <f t="shared" si="7"/>
        <v>1037299.322876344</v>
      </c>
      <c r="K35" s="9">
        <f t="shared" si="8"/>
        <v>901999.4111968209</v>
      </c>
      <c r="L35" s="8">
        <f t="shared" si="9"/>
        <v>1939298.7340731649</v>
      </c>
      <c r="M35" s="15">
        <f t="shared" si="10"/>
        <v>7.4999999999999956E-2</v>
      </c>
    </row>
    <row r="36" spans="1:13" x14ac:dyDescent="0.3">
      <c r="A36" s="1">
        <f t="shared" si="0"/>
        <v>33</v>
      </c>
      <c r="B36" s="14">
        <f t="shared" si="1"/>
        <v>167.68679864836804</v>
      </c>
      <c r="C36" s="3">
        <f t="shared" si="11"/>
        <v>0.15</v>
      </c>
      <c r="D36" s="9">
        <f t="shared" si="2"/>
        <v>7113.8230971255116</v>
      </c>
      <c r="E36" s="14">
        <f t="shared" si="3"/>
        <v>1992.4977425136904</v>
      </c>
      <c r="F36" s="3">
        <f t="shared" ref="F36:F37" si="16">F35</f>
        <v>0</v>
      </c>
      <c r="G36" s="9">
        <f t="shared" si="4"/>
        <v>452.69783345344155</v>
      </c>
      <c r="H36" s="10">
        <f t="shared" si="5"/>
        <v>0.56942949407965548</v>
      </c>
      <c r="I36" s="10">
        <f t="shared" si="6"/>
        <v>0.43057050592034446</v>
      </c>
      <c r="J36" s="9">
        <f t="shared" si="7"/>
        <v>1192894.2213077955</v>
      </c>
      <c r="K36" s="9">
        <f t="shared" si="8"/>
        <v>901999.4111968209</v>
      </c>
      <c r="L36" s="8">
        <f t="shared" si="9"/>
        <v>2094893.6325046164</v>
      </c>
      <c r="M36" s="15">
        <f t="shared" si="10"/>
        <v>8.0232558139534893E-2</v>
      </c>
    </row>
    <row r="37" spans="1:13" x14ac:dyDescent="0.3">
      <c r="A37" s="1">
        <f t="shared" si="0"/>
        <v>34</v>
      </c>
      <c r="B37" s="14">
        <f t="shared" si="1"/>
        <v>192.83981844562322</v>
      </c>
      <c r="C37" s="3">
        <f t="shared" si="11"/>
        <v>0.15</v>
      </c>
      <c r="D37" s="9">
        <f t="shared" si="2"/>
        <v>7113.8230971255116</v>
      </c>
      <c r="E37" s="14">
        <f t="shared" si="3"/>
        <v>1992.4977425136904</v>
      </c>
      <c r="F37" s="3">
        <f t="shared" si="16"/>
        <v>0</v>
      </c>
      <c r="G37" s="9">
        <f t="shared" si="4"/>
        <v>452.69783345344155</v>
      </c>
      <c r="H37" s="10">
        <f t="shared" si="5"/>
        <v>0.60331234194476124</v>
      </c>
      <c r="I37" s="10">
        <f t="shared" si="6"/>
        <v>0.39668765805523881</v>
      </c>
      <c r="J37" s="9">
        <f t="shared" si="7"/>
        <v>1371828.3545039648</v>
      </c>
      <c r="K37" s="9">
        <f t="shared" si="8"/>
        <v>901999.4111968209</v>
      </c>
      <c r="L37" s="8">
        <f t="shared" si="9"/>
        <v>2273827.7657007854</v>
      </c>
      <c r="M37" s="15">
        <f t="shared" si="10"/>
        <v>8.5414424111948106E-2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3.7072928600782484E-2</v>
      </c>
      <c r="D38" s="9">
        <f t="shared" si="2"/>
        <v>7113.8230971255116</v>
      </c>
      <c r="E38" s="14">
        <v>1999.8895526624565</v>
      </c>
      <c r="F38" s="2">
        <f>E38/E37-1</f>
        <v>3.7098210909092266E-3</v>
      </c>
      <c r="G38" s="9">
        <f t="shared" si="4"/>
        <v>452.69783345344155</v>
      </c>
      <c r="H38" s="10">
        <f t="shared" si="5"/>
        <v>0.61111111111111127</v>
      </c>
      <c r="I38" s="10">
        <f t="shared" si="6"/>
        <v>0.38888888888888884</v>
      </c>
      <c r="J38" s="9">
        <f t="shared" si="7"/>
        <v>1422686.0491430191</v>
      </c>
      <c r="K38" s="9">
        <f t="shared" si="8"/>
        <v>905345.66763646645</v>
      </c>
      <c r="L38" s="8">
        <f t="shared" si="9"/>
        <v>2328031.7167794853</v>
      </c>
      <c r="M38" s="15">
        <f t="shared" si="10"/>
        <v>2.3838195617245539E-2</v>
      </c>
    </row>
    <row r="39" spans="1:13" x14ac:dyDescent="0.3">
      <c r="A39" s="1">
        <f t="shared" si="0"/>
        <v>36</v>
      </c>
      <c r="B39" s="5">
        <f t="shared" ref="B39" si="17">B38*(1+C39)</f>
        <v>203.98873437157056</v>
      </c>
      <c r="C39" s="3">
        <v>0.02</v>
      </c>
      <c r="D39" s="9">
        <f>L38*H39/B38</f>
        <v>5820.4007158299628</v>
      </c>
      <c r="E39" s="5">
        <f t="shared" ref="E39" si="18">E38*(1+F39)</f>
        <v>2039.8873437157056</v>
      </c>
      <c r="F39" s="3">
        <v>0.02</v>
      </c>
      <c r="G39" s="9">
        <f>L38*I39/E38</f>
        <v>582.04007158299635</v>
      </c>
      <c r="H39" s="16">
        <v>0.5</v>
      </c>
      <c r="I39" s="16">
        <v>0.5</v>
      </c>
      <c r="J39" s="9">
        <f t="shared" si="7"/>
        <v>1187296.1755575375</v>
      </c>
      <c r="K39" s="9">
        <f t="shared" si="8"/>
        <v>1187296.1755575375</v>
      </c>
      <c r="L39" s="8">
        <f t="shared" si="9"/>
        <v>2374592.3511150749</v>
      </c>
      <c r="M39" s="15">
        <f t="shared" si="10"/>
        <v>2.0000000000000018E-2</v>
      </c>
    </row>
    <row r="41" spans="1:13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0.33412448518917137</v>
      </c>
      <c r="K41" s="12">
        <f>(K39/K3)^(1/3)-1</f>
        <v>0.33412448518917137</v>
      </c>
      <c r="L41" s="12">
        <f>(L39/L3)^(1/3)-1</f>
        <v>0.33412448518917137</v>
      </c>
      <c r="M41" s="11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790C-F9D6-4002-9B03-24123F098380}">
  <sheetPr codeName="Sheet5">
    <tabColor theme="6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N43" sqref="N43"/>
      <selection pane="topRight" activeCell="N43" sqref="N43"/>
      <selection pane="bottomLeft" activeCell="N43" sqref="N43"/>
      <selection pane="bottomRight" activeCell="H45" sqref="H45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5000</v>
      </c>
      <c r="E3" s="5">
        <v>1000</v>
      </c>
      <c r="G3" s="9">
        <f>K3/E3</f>
        <v>500</v>
      </c>
      <c r="H3" s="6">
        <v>0.5</v>
      </c>
      <c r="I3" s="6">
        <f>1-H3</f>
        <v>0.5</v>
      </c>
      <c r="J3" s="8">
        <f>H3*$A$1</f>
        <v>500000</v>
      </c>
      <c r="K3" s="8">
        <f>I3*$A$1</f>
        <v>500000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5000</v>
      </c>
      <c r="E4" s="5">
        <f>E3*(1+F4)</f>
        <v>1020</v>
      </c>
      <c r="F4" s="3">
        <v>0.02</v>
      </c>
      <c r="G4" s="9">
        <f>G3</f>
        <v>500</v>
      </c>
      <c r="H4" s="10">
        <f>J4/L4</f>
        <v>0.5</v>
      </c>
      <c r="I4" s="10">
        <f>K4/L4</f>
        <v>0.5</v>
      </c>
      <c r="J4" s="9">
        <f>D4*B4</f>
        <v>510000</v>
      </c>
      <c r="K4" s="9">
        <f>E4*G4</f>
        <v>510000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8" si="2">D4</f>
        <v>5000</v>
      </c>
      <c r="E5" s="5">
        <f t="shared" ref="E5:E37" si="3">E4*(1+F5)</f>
        <v>1040.4000000000001</v>
      </c>
      <c r="F5" s="4">
        <f>F4</f>
        <v>0.02</v>
      </c>
      <c r="G5" s="9">
        <f t="shared" ref="G5:G38" si="4">G4</f>
        <v>500</v>
      </c>
      <c r="H5" s="10">
        <f t="shared" ref="H5:H38" si="5">J5/L5</f>
        <v>0.5</v>
      </c>
      <c r="I5" s="10">
        <f t="shared" ref="I5:I38" si="6">K5/L5</f>
        <v>0.5</v>
      </c>
      <c r="J5" s="9">
        <f t="shared" ref="J5:J39" si="7">D5*B5</f>
        <v>520200.00000000006</v>
      </c>
      <c r="K5" s="9">
        <f t="shared" ref="K5:K39" si="8">E5*G5</f>
        <v>520200.00000000006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7" si="11">C5</f>
        <v>0.02</v>
      </c>
      <c r="D6" s="9">
        <f t="shared" si="2"/>
        <v>5000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500</v>
      </c>
      <c r="H6" s="10">
        <f t="shared" si="5"/>
        <v>0.5</v>
      </c>
      <c r="I6" s="10">
        <f t="shared" si="6"/>
        <v>0.5</v>
      </c>
      <c r="J6" s="9">
        <f t="shared" si="7"/>
        <v>530604</v>
      </c>
      <c r="K6" s="9">
        <f t="shared" si="8"/>
        <v>530604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5000</v>
      </c>
      <c r="E7" s="5">
        <f t="shared" si="3"/>
        <v>1082.4321600000001</v>
      </c>
      <c r="F7" s="4">
        <f t="shared" si="12"/>
        <v>0.02</v>
      </c>
      <c r="G7" s="9">
        <f t="shared" si="4"/>
        <v>500</v>
      </c>
      <c r="H7" s="10">
        <f t="shared" si="5"/>
        <v>0.5</v>
      </c>
      <c r="I7" s="10">
        <f t="shared" si="6"/>
        <v>0.5</v>
      </c>
      <c r="J7" s="9">
        <f t="shared" si="7"/>
        <v>541216.08000000007</v>
      </c>
      <c r="K7" s="9">
        <f t="shared" si="8"/>
        <v>541216.08000000007</v>
      </c>
      <c r="L7" s="8">
        <f t="shared" si="9"/>
        <v>1082432.1600000001</v>
      </c>
      <c r="M7" s="15">
        <f t="shared" si="10"/>
        <v>2.000000000000024E-2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5000</v>
      </c>
      <c r="E8" s="5">
        <f t="shared" si="3"/>
        <v>1104.0808032</v>
      </c>
      <c r="F8" s="4">
        <f t="shared" si="12"/>
        <v>0.02</v>
      </c>
      <c r="G8" s="9">
        <f t="shared" si="4"/>
        <v>500</v>
      </c>
      <c r="H8" s="10">
        <f t="shared" si="5"/>
        <v>0.50000000000000011</v>
      </c>
      <c r="I8" s="10">
        <f t="shared" si="6"/>
        <v>0.5</v>
      </c>
      <c r="J8" s="9">
        <f t="shared" si="7"/>
        <v>552040.4016000001</v>
      </c>
      <c r="K8" s="9">
        <f t="shared" si="8"/>
        <v>552040.40159999998</v>
      </c>
      <c r="L8" s="8">
        <f t="shared" si="9"/>
        <v>1104080.8032</v>
      </c>
      <c r="M8" s="15">
        <f t="shared" si="10"/>
        <v>1.9999999999999796E-2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5000</v>
      </c>
      <c r="E9" s="5">
        <f t="shared" si="3"/>
        <v>1126.1624192639999</v>
      </c>
      <c r="F9" s="4">
        <f t="shared" si="12"/>
        <v>0.02</v>
      </c>
      <c r="G9" s="9">
        <f t="shared" si="4"/>
        <v>500</v>
      </c>
      <c r="H9" s="10">
        <f t="shared" si="5"/>
        <v>0.50000000000000011</v>
      </c>
      <c r="I9" s="10">
        <f t="shared" si="6"/>
        <v>0.5</v>
      </c>
      <c r="J9" s="9">
        <f t="shared" si="7"/>
        <v>563081.20963200007</v>
      </c>
      <c r="K9" s="9">
        <f t="shared" si="8"/>
        <v>563081.20963199995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78.831369348479996</v>
      </c>
      <c r="C10" s="3">
        <v>-0.3</v>
      </c>
      <c r="D10" s="9">
        <f t="shared" si="2"/>
        <v>5000</v>
      </c>
      <c r="E10" s="14">
        <f t="shared" si="3"/>
        <v>1126.1624192639999</v>
      </c>
      <c r="F10" s="3">
        <v>0</v>
      </c>
      <c r="G10" s="9">
        <f t="shared" si="4"/>
        <v>500</v>
      </c>
      <c r="H10" s="10">
        <f t="shared" si="5"/>
        <v>0.41176470588235292</v>
      </c>
      <c r="I10" s="10">
        <f t="shared" si="6"/>
        <v>0.58823529411764708</v>
      </c>
      <c r="J10" s="9">
        <f t="shared" si="7"/>
        <v>394156.84674239997</v>
      </c>
      <c r="K10" s="9">
        <f t="shared" si="8"/>
        <v>563081.20963199995</v>
      </c>
      <c r="L10" s="8">
        <f t="shared" si="9"/>
        <v>957238.05637439992</v>
      </c>
      <c r="M10" s="15">
        <f t="shared" si="10"/>
        <v>-0.15000000000000002</v>
      </c>
    </row>
    <row r="11" spans="1:13" x14ac:dyDescent="0.3">
      <c r="A11" s="1">
        <f t="shared" si="0"/>
        <v>8</v>
      </c>
      <c r="B11" s="14">
        <f t="shared" si="1"/>
        <v>90.656074750751984</v>
      </c>
      <c r="C11" s="3">
        <v>0.15</v>
      </c>
      <c r="D11" s="9">
        <f>L10*H11/B10</f>
        <v>6071.4285714285716</v>
      </c>
      <c r="E11" s="14">
        <f t="shared" si="3"/>
        <v>1154.3164797455997</v>
      </c>
      <c r="F11" s="3">
        <v>2.5000000000000001E-2</v>
      </c>
      <c r="G11" s="9">
        <f>L10*I11/E10</f>
        <v>425</v>
      </c>
      <c r="H11" s="16">
        <v>0.5</v>
      </c>
      <c r="I11" s="16">
        <v>0.5</v>
      </c>
      <c r="J11" s="9">
        <f t="shared" si="7"/>
        <v>550411.88241527986</v>
      </c>
      <c r="K11" s="9">
        <f t="shared" si="8"/>
        <v>490584.50389187987</v>
      </c>
      <c r="L11" s="8">
        <f t="shared" si="9"/>
        <v>1040996.3863071597</v>
      </c>
      <c r="M11" s="15">
        <f t="shared" si="10"/>
        <v>8.7499999999999689E-2</v>
      </c>
    </row>
    <row r="12" spans="1:13" x14ac:dyDescent="0.3">
      <c r="A12" s="1">
        <f t="shared" si="0"/>
        <v>9</v>
      </c>
      <c r="B12" s="14">
        <f t="shared" si="1"/>
        <v>104.25448596336477</v>
      </c>
      <c r="C12" s="3">
        <f t="shared" si="11"/>
        <v>0.15</v>
      </c>
      <c r="D12" s="9">
        <f t="shared" si="2"/>
        <v>6071.4285714285716</v>
      </c>
      <c r="E12" s="14">
        <f t="shared" si="3"/>
        <v>1183.1743917392396</v>
      </c>
      <c r="F12" s="3">
        <f t="shared" ref="F12:F13" si="13">F11</f>
        <v>2.5000000000000001E-2</v>
      </c>
      <c r="G12" s="9">
        <f t="shared" si="4"/>
        <v>425</v>
      </c>
      <c r="H12" s="10">
        <f t="shared" si="5"/>
        <v>0.55728206478799047</v>
      </c>
      <c r="I12" s="10">
        <f t="shared" si="6"/>
        <v>0.44271793521200942</v>
      </c>
      <c r="J12" s="9">
        <f t="shared" si="7"/>
        <v>632973.6647775718</v>
      </c>
      <c r="K12" s="9">
        <f t="shared" si="8"/>
        <v>502849.11648917681</v>
      </c>
      <c r="L12" s="8">
        <f t="shared" si="9"/>
        <v>1135822.7812667487</v>
      </c>
      <c r="M12" s="15">
        <f t="shared" si="10"/>
        <v>9.1091954022988642E-2</v>
      </c>
    </row>
    <row r="13" spans="1:13" x14ac:dyDescent="0.3">
      <c r="A13" s="1">
        <f t="shared" si="0"/>
        <v>10</v>
      </c>
      <c r="B13" s="14">
        <f t="shared" si="1"/>
        <v>119.89265885786948</v>
      </c>
      <c r="C13" s="3">
        <f t="shared" si="11"/>
        <v>0.15</v>
      </c>
      <c r="D13" s="9">
        <f t="shared" si="2"/>
        <v>6071.4285714285716</v>
      </c>
      <c r="E13" s="14">
        <f t="shared" si="3"/>
        <v>1212.7537515327206</v>
      </c>
      <c r="F13" s="3">
        <f t="shared" si="13"/>
        <v>2.5000000000000001E-2</v>
      </c>
      <c r="G13" s="9">
        <f t="shared" si="4"/>
        <v>425</v>
      </c>
      <c r="H13" s="10">
        <f t="shared" si="5"/>
        <v>0.58545504850923569</v>
      </c>
      <c r="I13" s="10">
        <f t="shared" si="6"/>
        <v>0.41454495149076431</v>
      </c>
      <c r="J13" s="9">
        <f t="shared" si="7"/>
        <v>727919.71449420752</v>
      </c>
      <c r="K13" s="9">
        <f t="shared" si="8"/>
        <v>515420.34440140624</v>
      </c>
      <c r="L13" s="8">
        <f t="shared" si="9"/>
        <v>1243340.0588956138</v>
      </c>
      <c r="M13" s="15">
        <f t="shared" si="10"/>
        <v>9.4660258098498762E-2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3.7072928600782484E-2</v>
      </c>
      <c r="D14" s="9">
        <f t="shared" si="2"/>
        <v>6071.4285714285716</v>
      </c>
      <c r="E14" s="14">
        <v>1243.3743083946526</v>
      </c>
      <c r="F14" s="2">
        <f>E14/E13-1</f>
        <v>2.5248783459323576E-2</v>
      </c>
      <c r="G14" s="9">
        <f t="shared" si="4"/>
        <v>425</v>
      </c>
      <c r="H14" s="10">
        <f t="shared" si="5"/>
        <v>0.58823529411764697</v>
      </c>
      <c r="I14" s="10">
        <f t="shared" si="6"/>
        <v>0.41176470588235298</v>
      </c>
      <c r="J14" s="9">
        <f t="shared" si="7"/>
        <v>754905.83009675331</v>
      </c>
      <c r="K14" s="9">
        <f t="shared" si="8"/>
        <v>528434.08106772741</v>
      </c>
      <c r="L14" s="8">
        <f t="shared" si="9"/>
        <v>1283339.9111644807</v>
      </c>
      <c r="M14" s="15">
        <f t="shared" si="10"/>
        <v>3.2171288926696739E-2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>L14*H15/B14</f>
        <v>5160.7142857142862</v>
      </c>
      <c r="E15" s="5">
        <f t="shared" si="3"/>
        <v>1268.2417945625457</v>
      </c>
      <c r="F15" s="3">
        <v>0.02</v>
      </c>
      <c r="G15" s="9">
        <f>L14*I15/E14</f>
        <v>516.07142857142856</v>
      </c>
      <c r="H15" s="16">
        <v>0.5</v>
      </c>
      <c r="I15" s="16">
        <v>0.5</v>
      </c>
      <c r="J15" s="9">
        <f t="shared" si="7"/>
        <v>654503.35469388519</v>
      </c>
      <c r="K15" s="9">
        <f t="shared" si="8"/>
        <v>654503.35469388519</v>
      </c>
      <c r="L15" s="8">
        <f t="shared" si="9"/>
        <v>1309006.7093877704</v>
      </c>
      <c r="M15" s="15">
        <f t="shared" si="10"/>
        <v>2.0000000000000018E-2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5160.7142857142862</v>
      </c>
      <c r="E16" s="5">
        <f t="shared" si="3"/>
        <v>1293.6066304537967</v>
      </c>
      <c r="F16" s="4">
        <f t="shared" si="12"/>
        <v>0.02</v>
      </c>
      <c r="G16" s="9">
        <f t="shared" si="4"/>
        <v>516.07142857142856</v>
      </c>
      <c r="H16" s="10">
        <f t="shared" si="5"/>
        <v>0.5</v>
      </c>
      <c r="I16" s="10">
        <f t="shared" si="6"/>
        <v>0.5</v>
      </c>
      <c r="J16" s="9">
        <f t="shared" si="7"/>
        <v>667593.4217877629</v>
      </c>
      <c r="K16" s="9">
        <f t="shared" si="8"/>
        <v>667593.4217877629</v>
      </c>
      <c r="L16" s="8">
        <f t="shared" si="9"/>
        <v>1335186.8435755258</v>
      </c>
      <c r="M16" s="15">
        <f t="shared" si="10"/>
        <v>2.0000000000000018E-2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5160.7142857142862</v>
      </c>
      <c r="E17" s="5">
        <f t="shared" si="3"/>
        <v>1319.4787630628728</v>
      </c>
      <c r="F17" s="4">
        <f t="shared" si="12"/>
        <v>0.02</v>
      </c>
      <c r="G17" s="9">
        <f t="shared" si="4"/>
        <v>516.07142857142856</v>
      </c>
      <c r="H17" s="10">
        <f t="shared" si="5"/>
        <v>0.5</v>
      </c>
      <c r="I17" s="10">
        <f t="shared" si="6"/>
        <v>0.50000000000000011</v>
      </c>
      <c r="J17" s="9">
        <f t="shared" si="7"/>
        <v>680945.29022351815</v>
      </c>
      <c r="K17" s="9">
        <f t="shared" si="8"/>
        <v>680945.29022351827</v>
      </c>
      <c r="L17" s="8">
        <f t="shared" si="9"/>
        <v>1361890.5804470363</v>
      </c>
      <c r="M17" s="15">
        <f t="shared" si="10"/>
        <v>2.0000000000000018E-2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5160.7142857142862</v>
      </c>
      <c r="E18" s="5">
        <f t="shared" si="3"/>
        <v>1345.8683383241303</v>
      </c>
      <c r="F18" s="4">
        <f t="shared" si="12"/>
        <v>0.02</v>
      </c>
      <c r="G18" s="9">
        <f t="shared" si="4"/>
        <v>516.07142857142856</v>
      </c>
      <c r="H18" s="10">
        <f t="shared" si="5"/>
        <v>0.5</v>
      </c>
      <c r="I18" s="10">
        <f t="shared" si="6"/>
        <v>0.50000000000000011</v>
      </c>
      <c r="J18" s="9">
        <f t="shared" si="7"/>
        <v>694564.19602798857</v>
      </c>
      <c r="K18" s="9">
        <f t="shared" si="8"/>
        <v>694564.19602798868</v>
      </c>
      <c r="L18" s="8">
        <f t="shared" si="9"/>
        <v>1389128.3920559771</v>
      </c>
      <c r="M18" s="15">
        <f t="shared" si="10"/>
        <v>2.0000000000000018E-2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5160.7142857142862</v>
      </c>
      <c r="E19" s="5">
        <f t="shared" si="3"/>
        <v>1372.785705090613</v>
      </c>
      <c r="F19" s="4">
        <f t="shared" si="12"/>
        <v>0.02</v>
      </c>
      <c r="G19" s="9">
        <f t="shared" si="4"/>
        <v>516.07142857142856</v>
      </c>
      <c r="H19" s="10">
        <f t="shared" si="5"/>
        <v>0.5</v>
      </c>
      <c r="I19" s="10">
        <f t="shared" si="6"/>
        <v>0.50000000000000011</v>
      </c>
      <c r="J19" s="9">
        <f t="shared" si="7"/>
        <v>708455.47994854837</v>
      </c>
      <c r="K19" s="9">
        <f t="shared" si="8"/>
        <v>708455.47994854848</v>
      </c>
      <c r="L19" s="8">
        <f t="shared" si="9"/>
        <v>1416910.9598970967</v>
      </c>
      <c r="M19" s="15">
        <f t="shared" si="10"/>
        <v>2.0000000000000018E-2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5160.7142857142862</v>
      </c>
      <c r="E20" s="5">
        <f t="shared" si="3"/>
        <v>1400.2414191924252</v>
      </c>
      <c r="F20" s="4">
        <f t="shared" si="12"/>
        <v>0.02</v>
      </c>
      <c r="G20" s="9">
        <f t="shared" si="4"/>
        <v>516.07142857142856</v>
      </c>
      <c r="H20" s="10">
        <f t="shared" si="5"/>
        <v>0.50000000000000011</v>
      </c>
      <c r="I20" s="10">
        <f t="shared" si="6"/>
        <v>0.5</v>
      </c>
      <c r="J20" s="9">
        <f t="shared" si="7"/>
        <v>722624.58954751946</v>
      </c>
      <c r="K20" s="9">
        <f t="shared" si="8"/>
        <v>722624.58954751934</v>
      </c>
      <c r="L20" s="8">
        <f t="shared" si="9"/>
        <v>1445249.1790950387</v>
      </c>
      <c r="M20" s="15">
        <f t="shared" si="10"/>
        <v>2.0000000000000018E-2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5160.7142857142862</v>
      </c>
      <c r="E21" s="5">
        <f t="shared" si="3"/>
        <v>1428.2462475762736</v>
      </c>
      <c r="F21" s="4">
        <f t="shared" si="12"/>
        <v>0.02</v>
      </c>
      <c r="G21" s="9">
        <f t="shared" si="4"/>
        <v>516.07142857142856</v>
      </c>
      <c r="H21" s="10">
        <f t="shared" si="5"/>
        <v>0.5</v>
      </c>
      <c r="I21" s="10">
        <f t="shared" si="6"/>
        <v>0.49999999999999994</v>
      </c>
      <c r="J21" s="9">
        <f t="shared" si="7"/>
        <v>737077.08133846987</v>
      </c>
      <c r="K21" s="9">
        <f t="shared" si="8"/>
        <v>737077.08133846975</v>
      </c>
      <c r="L21" s="8">
        <f t="shared" si="9"/>
        <v>1474154.1626769397</v>
      </c>
      <c r="M21" s="15">
        <f t="shared" si="10"/>
        <v>2.000000000000024E-2</v>
      </c>
    </row>
    <row r="22" spans="1:13" x14ac:dyDescent="0.3">
      <c r="A22" s="1">
        <f t="shared" si="0"/>
        <v>19</v>
      </c>
      <c r="B22" s="14">
        <f t="shared" si="1"/>
        <v>99.97723733033915</v>
      </c>
      <c r="C22" s="3">
        <v>-0.3</v>
      </c>
      <c r="D22" s="9">
        <f t="shared" si="2"/>
        <v>5160.7142857142862</v>
      </c>
      <c r="E22" s="14">
        <f t="shared" si="3"/>
        <v>1428.2462475762736</v>
      </c>
      <c r="F22" s="3">
        <v>0</v>
      </c>
      <c r="G22" s="9">
        <f t="shared" si="4"/>
        <v>516.07142857142856</v>
      </c>
      <c r="H22" s="10">
        <f t="shared" si="5"/>
        <v>0.41176470588235292</v>
      </c>
      <c r="I22" s="10">
        <f t="shared" si="6"/>
        <v>0.58823529411764697</v>
      </c>
      <c r="J22" s="9">
        <f t="shared" si="7"/>
        <v>515953.95693692891</v>
      </c>
      <c r="K22" s="9">
        <f t="shared" si="8"/>
        <v>737077.08133846975</v>
      </c>
      <c r="L22" s="8">
        <f t="shared" si="9"/>
        <v>1253031.0382753988</v>
      </c>
      <c r="M22" s="15">
        <f t="shared" si="10"/>
        <v>-0.15000000000000002</v>
      </c>
    </row>
    <row r="23" spans="1:13" x14ac:dyDescent="0.3">
      <c r="A23" s="1">
        <f t="shared" si="0"/>
        <v>20</v>
      </c>
      <c r="B23" s="14">
        <f t="shared" si="1"/>
        <v>114.97382292989002</v>
      </c>
      <c r="C23" s="3">
        <v>0.15</v>
      </c>
      <c r="D23" s="9">
        <f>L22*H23/B22</f>
        <v>6266.5816326530621</v>
      </c>
      <c r="E23" s="14">
        <f t="shared" si="3"/>
        <v>1463.9524037656804</v>
      </c>
      <c r="F23" s="3">
        <v>2.5000000000000001E-2</v>
      </c>
      <c r="G23" s="9">
        <f>L22*I23/E22</f>
        <v>438.66071428571433</v>
      </c>
      <c r="H23" s="16">
        <v>0.5</v>
      </c>
      <c r="I23" s="16">
        <v>0.5</v>
      </c>
      <c r="J23" s="9">
        <f t="shared" si="7"/>
        <v>720492.84700835426</v>
      </c>
      <c r="K23" s="9">
        <f t="shared" si="8"/>
        <v>642178.40711614187</v>
      </c>
      <c r="L23" s="8">
        <f t="shared" si="9"/>
        <v>1362671.2541244961</v>
      </c>
      <c r="M23" s="15">
        <f t="shared" si="10"/>
        <v>8.7499999999999911E-2</v>
      </c>
    </row>
    <row r="24" spans="1:13" x14ac:dyDescent="0.3">
      <c r="A24" s="1">
        <f t="shared" si="0"/>
        <v>21</v>
      </c>
      <c r="B24" s="14">
        <f t="shared" si="1"/>
        <v>132.21989636937352</v>
      </c>
      <c r="C24" s="3">
        <f t="shared" si="11"/>
        <v>0.15</v>
      </c>
      <c r="D24" s="9">
        <f t="shared" si="2"/>
        <v>6266.5816326530621</v>
      </c>
      <c r="E24" s="14">
        <f t="shared" si="3"/>
        <v>1500.5512138598224</v>
      </c>
      <c r="F24" s="3">
        <f t="shared" ref="F24:F25" si="14">F23</f>
        <v>2.5000000000000001E-2</v>
      </c>
      <c r="G24" s="9">
        <f t="shared" si="4"/>
        <v>438.66071428571433</v>
      </c>
      <c r="H24" s="10">
        <f t="shared" si="5"/>
        <v>0.55728206478799047</v>
      </c>
      <c r="I24" s="10">
        <f t="shared" si="6"/>
        <v>0.44271793521200947</v>
      </c>
      <c r="J24" s="9">
        <f t="shared" si="7"/>
        <v>828566.77405960741</v>
      </c>
      <c r="K24" s="9">
        <f t="shared" si="8"/>
        <v>658232.8672940454</v>
      </c>
      <c r="L24" s="8">
        <f t="shared" si="9"/>
        <v>1486799.6413536528</v>
      </c>
      <c r="M24" s="15">
        <f t="shared" si="10"/>
        <v>9.1091954022988419E-2</v>
      </c>
    </row>
    <row r="25" spans="1:13" x14ac:dyDescent="0.3">
      <c r="A25" s="1">
        <f t="shared" si="0"/>
        <v>22</v>
      </c>
      <c r="B25" s="14">
        <f t="shared" si="1"/>
        <v>152.05288082477952</v>
      </c>
      <c r="C25" s="3">
        <f t="shared" si="11"/>
        <v>0.15</v>
      </c>
      <c r="D25" s="9">
        <f t="shared" si="2"/>
        <v>6266.5816326530621</v>
      </c>
      <c r="E25" s="14">
        <f t="shared" si="3"/>
        <v>1538.0649942063178</v>
      </c>
      <c r="F25" s="3">
        <f t="shared" si="14"/>
        <v>2.5000000000000001E-2</v>
      </c>
      <c r="G25" s="9">
        <f t="shared" si="4"/>
        <v>438.66071428571433</v>
      </c>
      <c r="H25" s="10">
        <f t="shared" si="5"/>
        <v>0.58545504850923569</v>
      </c>
      <c r="I25" s="10">
        <f t="shared" si="6"/>
        <v>0.41454495149076431</v>
      </c>
      <c r="J25" s="9">
        <f t="shared" si="7"/>
        <v>952851.79016854835</v>
      </c>
      <c r="K25" s="9">
        <f t="shared" si="8"/>
        <v>674688.68897639646</v>
      </c>
      <c r="L25" s="8">
        <f t="shared" si="9"/>
        <v>1627540.4791449448</v>
      </c>
      <c r="M25" s="15">
        <f t="shared" si="10"/>
        <v>9.466025809849854E-2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3.7072928600782262E-2</v>
      </c>
      <c r="D26" s="9">
        <f t="shared" si="2"/>
        <v>6266.5816326530621</v>
      </c>
      <c r="E26" s="14">
        <v>1576.8992641913983</v>
      </c>
      <c r="F26" s="2">
        <f>E26/E25-1</f>
        <v>2.5248783459323132E-2</v>
      </c>
      <c r="G26" s="9">
        <f t="shared" si="4"/>
        <v>438.66071428571433</v>
      </c>
      <c r="H26" s="10">
        <f t="shared" si="5"/>
        <v>0.58823529411764708</v>
      </c>
      <c r="I26" s="10">
        <f t="shared" si="6"/>
        <v>0.41176470588235292</v>
      </c>
      <c r="J26" s="9">
        <f t="shared" si="7"/>
        <v>988176.79655259452</v>
      </c>
      <c r="K26" s="9">
        <f t="shared" si="8"/>
        <v>691723.75758681609</v>
      </c>
      <c r="L26" s="8">
        <f t="shared" si="9"/>
        <v>1679900.5541394106</v>
      </c>
      <c r="M26" s="15">
        <f t="shared" si="10"/>
        <v>3.2171288926696295E-2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>L26*H27/B26</f>
        <v>5326.5943877551026</v>
      </c>
      <c r="E27" s="5">
        <f t="shared" ref="E27" si="15">E26*(1+F27)</f>
        <v>1608.4372494752263</v>
      </c>
      <c r="F27" s="3">
        <v>0.02</v>
      </c>
      <c r="G27" s="9">
        <f>L26*I27/E26</f>
        <v>532.65943877551024</v>
      </c>
      <c r="H27" s="16">
        <v>0.5</v>
      </c>
      <c r="I27" s="16">
        <v>0.5</v>
      </c>
      <c r="J27" s="9">
        <f t="shared" si="7"/>
        <v>856749.2826110993</v>
      </c>
      <c r="K27" s="9">
        <f t="shared" si="8"/>
        <v>856749.28261109942</v>
      </c>
      <c r="L27" s="8">
        <f t="shared" si="9"/>
        <v>1713498.5652221986</v>
      </c>
      <c r="M27" s="15">
        <f t="shared" si="10"/>
        <v>1.9999999999999796E-2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5326.5943877551026</v>
      </c>
      <c r="E28" s="5">
        <f t="shared" si="3"/>
        <v>1640.6059944647309</v>
      </c>
      <c r="F28" s="4">
        <f t="shared" si="12"/>
        <v>0.02</v>
      </c>
      <c r="G28" s="9">
        <f t="shared" si="4"/>
        <v>532.65943877551024</v>
      </c>
      <c r="H28" s="10">
        <f t="shared" si="5"/>
        <v>0.5</v>
      </c>
      <c r="I28" s="10">
        <f t="shared" si="6"/>
        <v>0.5</v>
      </c>
      <c r="J28" s="9">
        <f t="shared" si="7"/>
        <v>873884.26826332137</v>
      </c>
      <c r="K28" s="9">
        <f t="shared" si="8"/>
        <v>873884.26826332137</v>
      </c>
      <c r="L28" s="8">
        <f t="shared" si="9"/>
        <v>1747768.5365266427</v>
      </c>
      <c r="M28" s="15">
        <f t="shared" si="10"/>
        <v>2.0000000000000018E-2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5326.5943877551026</v>
      </c>
      <c r="E29" s="5">
        <f t="shared" si="3"/>
        <v>1673.4181143540254</v>
      </c>
      <c r="F29" s="4">
        <f t="shared" si="12"/>
        <v>0.02</v>
      </c>
      <c r="G29" s="9">
        <f t="shared" si="4"/>
        <v>532.65943877551024</v>
      </c>
      <c r="H29" s="10">
        <f t="shared" si="5"/>
        <v>0.50000000000000011</v>
      </c>
      <c r="I29" s="10">
        <f t="shared" si="6"/>
        <v>0.5</v>
      </c>
      <c r="J29" s="9">
        <f t="shared" si="7"/>
        <v>891361.95362858789</v>
      </c>
      <c r="K29" s="9">
        <f t="shared" si="8"/>
        <v>891361.95362858777</v>
      </c>
      <c r="L29" s="8">
        <f t="shared" si="9"/>
        <v>1782723.9072571755</v>
      </c>
      <c r="M29" s="15">
        <f t="shared" si="10"/>
        <v>2.0000000000000018E-2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5326.5943877551026</v>
      </c>
      <c r="E30" s="5">
        <f t="shared" si="3"/>
        <v>1706.8864766411059</v>
      </c>
      <c r="F30" s="4">
        <f t="shared" si="12"/>
        <v>0.02</v>
      </c>
      <c r="G30" s="9">
        <f t="shared" si="4"/>
        <v>532.65943877551024</v>
      </c>
      <c r="H30" s="10">
        <f t="shared" si="5"/>
        <v>0.50000000000000011</v>
      </c>
      <c r="I30" s="10">
        <f t="shared" si="6"/>
        <v>0.5</v>
      </c>
      <c r="J30" s="9">
        <f t="shared" si="7"/>
        <v>909189.19270115963</v>
      </c>
      <c r="K30" s="9">
        <f t="shared" si="8"/>
        <v>909189.19270115951</v>
      </c>
      <c r="L30" s="8">
        <f t="shared" si="9"/>
        <v>1818378.385402319</v>
      </c>
      <c r="M30" s="15">
        <f t="shared" si="10"/>
        <v>2.0000000000000018E-2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5326.5943877551026</v>
      </c>
      <c r="E31" s="5">
        <f t="shared" si="3"/>
        <v>1741.024206173928</v>
      </c>
      <c r="F31" s="4">
        <f t="shared" si="12"/>
        <v>0.02</v>
      </c>
      <c r="G31" s="9">
        <f t="shared" si="4"/>
        <v>532.65943877551024</v>
      </c>
      <c r="H31" s="10">
        <f t="shared" si="5"/>
        <v>0.5</v>
      </c>
      <c r="I31" s="10">
        <f t="shared" si="6"/>
        <v>0.5</v>
      </c>
      <c r="J31" s="9">
        <f t="shared" si="7"/>
        <v>927372.97655518271</v>
      </c>
      <c r="K31" s="9">
        <f t="shared" si="8"/>
        <v>927372.97655518271</v>
      </c>
      <c r="L31" s="8">
        <f t="shared" si="9"/>
        <v>1854745.9531103654</v>
      </c>
      <c r="M31" s="15">
        <f t="shared" si="10"/>
        <v>2.0000000000000018E-2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5326.5943877551026</v>
      </c>
      <c r="E32" s="5">
        <f t="shared" si="3"/>
        <v>1775.8446902974065</v>
      </c>
      <c r="F32" s="4">
        <f t="shared" si="12"/>
        <v>0.02</v>
      </c>
      <c r="G32" s="9">
        <f t="shared" si="4"/>
        <v>532.65943877551024</v>
      </c>
      <c r="H32" s="10">
        <f t="shared" si="5"/>
        <v>0.50000000000000011</v>
      </c>
      <c r="I32" s="10">
        <f t="shared" si="6"/>
        <v>0.5</v>
      </c>
      <c r="J32" s="9">
        <f t="shared" si="7"/>
        <v>945920.43608628644</v>
      </c>
      <c r="K32" s="9">
        <f t="shared" si="8"/>
        <v>945920.43608628633</v>
      </c>
      <c r="L32" s="8">
        <f t="shared" si="9"/>
        <v>1891840.8721725727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5326.5943877551026</v>
      </c>
      <c r="E33" s="5">
        <f t="shared" si="3"/>
        <v>1811.3615841033547</v>
      </c>
      <c r="F33" s="4">
        <f t="shared" si="12"/>
        <v>0.02</v>
      </c>
      <c r="G33" s="9">
        <f t="shared" si="4"/>
        <v>532.65943877551024</v>
      </c>
      <c r="H33" s="10">
        <f t="shared" si="5"/>
        <v>0.5</v>
      </c>
      <c r="I33" s="10">
        <f t="shared" si="6"/>
        <v>0.5</v>
      </c>
      <c r="J33" s="9">
        <f t="shared" si="7"/>
        <v>964838.84480801213</v>
      </c>
      <c r="K33" s="9">
        <f t="shared" si="8"/>
        <v>964838.84480801213</v>
      </c>
      <c r="L33" s="8">
        <f t="shared" si="9"/>
        <v>1929677.6896160243</v>
      </c>
      <c r="M33" s="15">
        <f t="shared" si="10"/>
        <v>2.0000000000000018E-2</v>
      </c>
    </row>
    <row r="34" spans="1:13" x14ac:dyDescent="0.3">
      <c r="A34" s="1">
        <f t="shared" si="0"/>
        <v>31</v>
      </c>
      <c r="B34" s="14">
        <f t="shared" si="1"/>
        <v>126.79531088723482</v>
      </c>
      <c r="C34" s="3">
        <v>-0.3</v>
      </c>
      <c r="D34" s="9">
        <f t="shared" si="2"/>
        <v>5326.5943877551026</v>
      </c>
      <c r="E34" s="14">
        <f t="shared" si="3"/>
        <v>1811.3615841033547</v>
      </c>
      <c r="F34" s="3">
        <v>0</v>
      </c>
      <c r="G34" s="9">
        <f t="shared" si="4"/>
        <v>532.65943877551024</v>
      </c>
      <c r="H34" s="10">
        <f t="shared" si="5"/>
        <v>0.41176470588235292</v>
      </c>
      <c r="I34" s="10">
        <f t="shared" si="6"/>
        <v>0.58823529411764697</v>
      </c>
      <c r="J34" s="9">
        <f t="shared" si="7"/>
        <v>675387.19136560848</v>
      </c>
      <c r="K34" s="9">
        <f t="shared" si="8"/>
        <v>964838.84480801213</v>
      </c>
      <c r="L34" s="8">
        <f t="shared" si="9"/>
        <v>1640226.0361736207</v>
      </c>
      <c r="M34" s="15">
        <f t="shared" si="10"/>
        <v>-0.14999999999999991</v>
      </c>
    </row>
    <row r="35" spans="1:13" x14ac:dyDescent="0.3">
      <c r="A35" s="1">
        <f t="shared" si="0"/>
        <v>32</v>
      </c>
      <c r="B35" s="14">
        <f t="shared" si="1"/>
        <v>145.81460752032004</v>
      </c>
      <c r="C35" s="3">
        <v>0.15</v>
      </c>
      <c r="D35" s="9">
        <f>L34*H35/B34</f>
        <v>6468.0074708454822</v>
      </c>
      <c r="E35" s="14">
        <f t="shared" si="3"/>
        <v>1856.6456237059385</v>
      </c>
      <c r="F35" s="3">
        <v>2.5000000000000001E-2</v>
      </c>
      <c r="G35" s="9">
        <f>L34*I35/E34</f>
        <v>452.76052295918373</v>
      </c>
      <c r="H35" s="16">
        <v>0.5</v>
      </c>
      <c r="I35" s="16">
        <v>0.5</v>
      </c>
      <c r="J35" s="9">
        <f t="shared" si="7"/>
        <v>943129.97079983179</v>
      </c>
      <c r="K35" s="9">
        <f t="shared" si="8"/>
        <v>840615.84353898058</v>
      </c>
      <c r="L35" s="8">
        <f t="shared" si="9"/>
        <v>1783745.8143388124</v>
      </c>
      <c r="M35" s="15">
        <f t="shared" si="10"/>
        <v>8.7499999999999911E-2</v>
      </c>
    </row>
    <row r="36" spans="1:13" x14ac:dyDescent="0.3">
      <c r="A36" s="1">
        <f t="shared" si="0"/>
        <v>33</v>
      </c>
      <c r="B36" s="14">
        <f t="shared" si="1"/>
        <v>167.68679864836804</v>
      </c>
      <c r="C36" s="3">
        <f t="shared" si="11"/>
        <v>0.15</v>
      </c>
      <c r="D36" s="9">
        <f t="shared" si="2"/>
        <v>6468.0074708454822</v>
      </c>
      <c r="E36" s="14">
        <f t="shared" si="3"/>
        <v>1903.0617642985869</v>
      </c>
      <c r="F36" s="3">
        <f t="shared" ref="F36:F37" si="16">F35</f>
        <v>2.5000000000000001E-2</v>
      </c>
      <c r="G36" s="9">
        <f t="shared" si="4"/>
        <v>452.76052295918373</v>
      </c>
      <c r="H36" s="10">
        <f t="shared" si="5"/>
        <v>0.55728206478799058</v>
      </c>
      <c r="I36" s="10">
        <f t="shared" si="6"/>
        <v>0.44271793521200947</v>
      </c>
      <c r="J36" s="9">
        <f t="shared" si="7"/>
        <v>1084599.4664198067</v>
      </c>
      <c r="K36" s="9">
        <f t="shared" si="8"/>
        <v>861631.23962745501</v>
      </c>
      <c r="L36" s="8">
        <f t="shared" si="9"/>
        <v>1946230.7060472616</v>
      </c>
      <c r="M36" s="15">
        <f t="shared" si="10"/>
        <v>9.1091954022988419E-2</v>
      </c>
    </row>
    <row r="37" spans="1:13" x14ac:dyDescent="0.3">
      <c r="A37" s="1">
        <f t="shared" si="0"/>
        <v>34</v>
      </c>
      <c r="B37" s="14">
        <f t="shared" si="1"/>
        <v>192.83981844562322</v>
      </c>
      <c r="C37" s="3">
        <f t="shared" si="11"/>
        <v>0.15</v>
      </c>
      <c r="D37" s="9">
        <f t="shared" si="2"/>
        <v>6468.0074708454822</v>
      </c>
      <c r="E37" s="14">
        <f t="shared" si="3"/>
        <v>1950.6383084060515</v>
      </c>
      <c r="F37" s="3">
        <f t="shared" si="16"/>
        <v>2.5000000000000001E-2</v>
      </c>
      <c r="G37" s="9">
        <f t="shared" si="4"/>
        <v>452.76052295918373</v>
      </c>
      <c r="H37" s="10">
        <f t="shared" si="5"/>
        <v>0.58545504850923569</v>
      </c>
      <c r="I37" s="10">
        <f t="shared" si="6"/>
        <v>0.41454495149076431</v>
      </c>
      <c r="J37" s="9">
        <f t="shared" si="7"/>
        <v>1247289.3863827775</v>
      </c>
      <c r="K37" s="9">
        <f t="shared" si="8"/>
        <v>883172.0206181414</v>
      </c>
      <c r="L37" s="8">
        <f t="shared" si="9"/>
        <v>2130461.4070009189</v>
      </c>
      <c r="M37" s="15">
        <f t="shared" si="10"/>
        <v>9.4660258098498762E-2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3.7072928600782484E-2</v>
      </c>
      <c r="D38" s="9">
        <f t="shared" si="2"/>
        <v>6468.0074708454822</v>
      </c>
      <c r="E38" s="14">
        <v>1999.8895526624565</v>
      </c>
      <c r="F38" s="2">
        <f>E38/E37-1</f>
        <v>2.5248783459323354E-2</v>
      </c>
      <c r="G38" s="9">
        <f t="shared" si="4"/>
        <v>452.76052295918373</v>
      </c>
      <c r="H38" s="10">
        <f t="shared" si="5"/>
        <v>0.58823529411764708</v>
      </c>
      <c r="I38" s="10">
        <f t="shared" si="6"/>
        <v>0.41176470588235298</v>
      </c>
      <c r="J38" s="9">
        <f t="shared" si="7"/>
        <v>1293530.0567486598</v>
      </c>
      <c r="K38" s="9">
        <f t="shared" si="8"/>
        <v>905471.03972406185</v>
      </c>
      <c r="L38" s="8">
        <f t="shared" si="9"/>
        <v>2199001.0964727215</v>
      </c>
      <c r="M38" s="15">
        <f t="shared" si="10"/>
        <v>3.2171288926696295E-2</v>
      </c>
    </row>
    <row r="39" spans="1:13" x14ac:dyDescent="0.3">
      <c r="A39" s="1">
        <f t="shared" si="0"/>
        <v>36</v>
      </c>
      <c r="B39" s="5">
        <f t="shared" ref="B39" si="17">B38*(1+C39)</f>
        <v>203.98873437157056</v>
      </c>
      <c r="C39" s="3">
        <v>0.02</v>
      </c>
      <c r="D39" s="9">
        <f>L38*H39/B38</f>
        <v>5497.8063502186596</v>
      </c>
      <c r="E39" s="5">
        <f t="shared" ref="E39" si="18">E38*(1+F39)</f>
        <v>2039.8873437157056</v>
      </c>
      <c r="F39" s="3">
        <v>0.02</v>
      </c>
      <c r="G39" s="9">
        <f>L38*I39/E38</f>
        <v>549.78063502186592</v>
      </c>
      <c r="H39" s="16">
        <v>0.5</v>
      </c>
      <c r="I39" s="16">
        <v>0.5</v>
      </c>
      <c r="J39" s="9">
        <f t="shared" si="7"/>
        <v>1121490.559201088</v>
      </c>
      <c r="K39" s="9">
        <f t="shared" si="8"/>
        <v>1121490.5592010878</v>
      </c>
      <c r="L39" s="8">
        <f t="shared" si="9"/>
        <v>2242981.1184021756</v>
      </c>
      <c r="M39" s="15">
        <f t="shared" si="10"/>
        <v>1.9999999999999796E-2</v>
      </c>
    </row>
    <row r="41" spans="1:13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0.30900670938777042</v>
      </c>
      <c r="K41" s="12">
        <f>(K39/K3)^(1/3)-1</f>
        <v>0.3090067093877702</v>
      </c>
      <c r="L41" s="12">
        <f>(L39/L3)^(1/3)-1</f>
        <v>0.3090067093877702</v>
      </c>
      <c r="M41" s="11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7190-7AA3-43BF-BF63-6E0863B5C819}">
  <sheetPr codeName="Sheet8">
    <tabColor theme="7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O27" sqref="O27"/>
      <selection pane="topRight" activeCell="O27" sqref="O27"/>
      <selection pane="bottomLeft" activeCell="O27" sqref="O27"/>
      <selection pane="bottomRight" activeCell="I42" sqref="I42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3000</v>
      </c>
      <c r="E3" s="5">
        <v>1000</v>
      </c>
      <c r="G3" s="9">
        <f>K3/E3</f>
        <v>700</v>
      </c>
      <c r="H3" s="6">
        <v>0.3</v>
      </c>
      <c r="I3" s="6">
        <f>1-H3</f>
        <v>0.7</v>
      </c>
      <c r="J3" s="8">
        <f>H3*$A$1</f>
        <v>300000</v>
      </c>
      <c r="K3" s="8">
        <f>I3*$A$1</f>
        <v>700000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3000</v>
      </c>
      <c r="E4" s="5">
        <f>E3*(1+F4)</f>
        <v>1020</v>
      </c>
      <c r="F4" s="3">
        <v>0.02</v>
      </c>
      <c r="G4" s="9">
        <f>G3</f>
        <v>700</v>
      </c>
      <c r="H4" s="10">
        <f>J4/L4</f>
        <v>0.3</v>
      </c>
      <c r="I4" s="10">
        <f>K4/L4</f>
        <v>0.7</v>
      </c>
      <c r="J4" s="9">
        <f>D4*B4</f>
        <v>306000</v>
      </c>
      <c r="K4" s="9">
        <f>E4*G4</f>
        <v>714000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8" si="2">D4</f>
        <v>3000</v>
      </c>
      <c r="E5" s="5">
        <f t="shared" ref="E5:E37" si="3">E4*(1+F5)</f>
        <v>1040.4000000000001</v>
      </c>
      <c r="F5" s="4">
        <f>F4</f>
        <v>0.02</v>
      </c>
      <c r="G5" s="9">
        <f t="shared" ref="G5:G38" si="4">G4</f>
        <v>700</v>
      </c>
      <c r="H5" s="10">
        <f t="shared" ref="H5:H38" si="5">J5/L5</f>
        <v>0.3</v>
      </c>
      <c r="I5" s="10">
        <f t="shared" ref="I5:I38" si="6">K5/L5</f>
        <v>0.70000000000000007</v>
      </c>
      <c r="J5" s="9">
        <f t="shared" ref="J5:J39" si="7">D5*B5</f>
        <v>312120</v>
      </c>
      <c r="K5" s="9">
        <f t="shared" ref="K5:K39" si="8">E5*G5</f>
        <v>728280.00000000012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3" si="11">C5</f>
        <v>0.02</v>
      </c>
      <c r="D6" s="9">
        <f t="shared" si="2"/>
        <v>3000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700</v>
      </c>
      <c r="H6" s="10">
        <f t="shared" si="5"/>
        <v>0.30000000000000004</v>
      </c>
      <c r="I6" s="10">
        <f t="shared" si="6"/>
        <v>0.70000000000000007</v>
      </c>
      <c r="J6" s="9">
        <f t="shared" si="7"/>
        <v>318362.40000000002</v>
      </c>
      <c r="K6" s="9">
        <f t="shared" si="8"/>
        <v>742845.60000000009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3000</v>
      </c>
      <c r="E7" s="5">
        <f t="shared" si="3"/>
        <v>1082.4321600000001</v>
      </c>
      <c r="F7" s="4">
        <f t="shared" si="12"/>
        <v>0.02</v>
      </c>
      <c r="G7" s="9">
        <f t="shared" si="4"/>
        <v>700</v>
      </c>
      <c r="H7" s="10">
        <f t="shared" si="5"/>
        <v>0.29999999999999993</v>
      </c>
      <c r="I7" s="10">
        <f t="shared" si="6"/>
        <v>0.7</v>
      </c>
      <c r="J7" s="9">
        <f t="shared" si="7"/>
        <v>324729.64799999999</v>
      </c>
      <c r="K7" s="9">
        <f t="shared" si="8"/>
        <v>757702.5120000001</v>
      </c>
      <c r="L7" s="8">
        <f t="shared" si="9"/>
        <v>1082432.1600000001</v>
      </c>
      <c r="M7" s="15">
        <f t="shared" si="10"/>
        <v>2.000000000000024E-2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3000</v>
      </c>
      <c r="E8" s="5">
        <f t="shared" si="3"/>
        <v>1104.0808032</v>
      </c>
      <c r="F8" s="4">
        <f t="shared" si="12"/>
        <v>0.02</v>
      </c>
      <c r="G8" s="9">
        <f t="shared" si="4"/>
        <v>700</v>
      </c>
      <c r="H8" s="10">
        <f t="shared" si="5"/>
        <v>0.30000000000000004</v>
      </c>
      <c r="I8" s="10">
        <f t="shared" si="6"/>
        <v>0.70000000000000007</v>
      </c>
      <c r="J8" s="9">
        <f t="shared" si="7"/>
        <v>331224.24096000002</v>
      </c>
      <c r="K8" s="9">
        <f t="shared" si="8"/>
        <v>772856.56224</v>
      </c>
      <c r="L8" s="8">
        <f t="shared" si="9"/>
        <v>1104080.8032</v>
      </c>
      <c r="M8" s="15">
        <f t="shared" si="10"/>
        <v>1.9999999999999796E-2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3000</v>
      </c>
      <c r="E9" s="5">
        <f t="shared" si="3"/>
        <v>1126.1624192639999</v>
      </c>
      <c r="F9" s="4">
        <f t="shared" si="12"/>
        <v>0.02</v>
      </c>
      <c r="G9" s="9">
        <f t="shared" si="4"/>
        <v>700</v>
      </c>
      <c r="H9" s="10">
        <f t="shared" si="5"/>
        <v>0.30000000000000004</v>
      </c>
      <c r="I9" s="10">
        <f t="shared" si="6"/>
        <v>0.7</v>
      </c>
      <c r="J9" s="9">
        <f t="shared" si="7"/>
        <v>337848.72577920003</v>
      </c>
      <c r="K9" s="9">
        <f t="shared" si="8"/>
        <v>788313.69348479994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56.308120963200004</v>
      </c>
      <c r="C10" s="3">
        <v>-0.5</v>
      </c>
      <c r="D10" s="9">
        <f t="shared" si="2"/>
        <v>3000</v>
      </c>
      <c r="E10" s="14">
        <f t="shared" si="3"/>
        <v>1013.5461773375999</v>
      </c>
      <c r="F10" s="3">
        <v>-0.1</v>
      </c>
      <c r="G10" s="9">
        <f t="shared" si="4"/>
        <v>700</v>
      </c>
      <c r="H10" s="10">
        <f t="shared" si="5"/>
        <v>0.19230769230769235</v>
      </c>
      <c r="I10" s="10">
        <f t="shared" si="6"/>
        <v>0.80769230769230771</v>
      </c>
      <c r="J10" s="9">
        <f t="shared" si="7"/>
        <v>168924.36288960002</v>
      </c>
      <c r="K10" s="9">
        <f t="shared" si="8"/>
        <v>709482.32413631992</v>
      </c>
      <c r="L10" s="8">
        <f t="shared" si="9"/>
        <v>878406.68702591991</v>
      </c>
      <c r="M10" s="15">
        <f t="shared" si="10"/>
        <v>-0.21999999999999997</v>
      </c>
    </row>
    <row r="11" spans="1:13" x14ac:dyDescent="0.3">
      <c r="A11" s="1">
        <f t="shared" si="0"/>
        <v>8</v>
      </c>
      <c r="B11" s="14">
        <f t="shared" si="1"/>
        <v>70.38515120400001</v>
      </c>
      <c r="C11" s="3">
        <v>0.25</v>
      </c>
      <c r="D11" s="9">
        <f>L10*H11/B10</f>
        <v>4679.9999999999991</v>
      </c>
      <c r="E11" s="14">
        <f t="shared" si="3"/>
        <v>1074.3589479778559</v>
      </c>
      <c r="F11" s="3">
        <v>0.06</v>
      </c>
      <c r="G11" s="9">
        <f>L10*I11/E10</f>
        <v>606.66666666666663</v>
      </c>
      <c r="H11" s="17">
        <v>0.3</v>
      </c>
      <c r="I11" s="17">
        <f>1-H11</f>
        <v>0.7</v>
      </c>
      <c r="J11" s="9">
        <f t="shared" si="7"/>
        <v>329402.50763472001</v>
      </c>
      <c r="K11" s="9">
        <f t="shared" si="8"/>
        <v>651777.76177323249</v>
      </c>
      <c r="L11" s="8">
        <f t="shared" si="9"/>
        <v>981180.26940795244</v>
      </c>
      <c r="M11" s="15">
        <f t="shared" si="10"/>
        <v>0.11699999999999999</v>
      </c>
    </row>
    <row r="12" spans="1:13" x14ac:dyDescent="0.3">
      <c r="A12" s="1">
        <f t="shared" si="0"/>
        <v>9</v>
      </c>
      <c r="B12" s="14">
        <f t="shared" si="1"/>
        <v>87.981439005000013</v>
      </c>
      <c r="C12" s="3">
        <f t="shared" si="11"/>
        <v>0.25</v>
      </c>
      <c r="D12" s="9">
        <f t="shared" si="2"/>
        <v>4679.9999999999991</v>
      </c>
      <c r="E12" s="14">
        <f t="shared" si="3"/>
        <v>1138.8204848565274</v>
      </c>
      <c r="F12" s="3">
        <f t="shared" ref="F12:F13" si="13">F11</f>
        <v>0.06</v>
      </c>
      <c r="G12" s="9">
        <f t="shared" si="4"/>
        <v>606.66666666666663</v>
      </c>
      <c r="H12" s="10">
        <f t="shared" si="5"/>
        <v>0.37342563751224833</v>
      </c>
      <c r="I12" s="10">
        <f t="shared" si="6"/>
        <v>0.62657436248775167</v>
      </c>
      <c r="J12" s="9">
        <f t="shared" si="7"/>
        <v>411753.13454339997</v>
      </c>
      <c r="K12" s="9">
        <f t="shared" si="8"/>
        <v>690884.42747962661</v>
      </c>
      <c r="L12" s="8">
        <f t="shared" si="9"/>
        <v>1102637.5620230266</v>
      </c>
      <c r="M12" s="15">
        <f t="shared" si="10"/>
        <v>0.12378692927484369</v>
      </c>
    </row>
    <row r="13" spans="1:13" x14ac:dyDescent="0.3">
      <c r="A13" s="1">
        <f t="shared" si="0"/>
        <v>10</v>
      </c>
      <c r="B13" s="14">
        <f t="shared" si="1"/>
        <v>109.97679875625002</v>
      </c>
      <c r="C13" s="3">
        <f t="shared" si="11"/>
        <v>0.25</v>
      </c>
      <c r="D13" s="9">
        <f t="shared" si="2"/>
        <v>4679.9999999999991</v>
      </c>
      <c r="E13" s="14">
        <f t="shared" si="3"/>
        <v>1207.1497139479191</v>
      </c>
      <c r="F13" s="3">
        <f t="shared" si="13"/>
        <v>0.06</v>
      </c>
      <c r="G13" s="9">
        <f t="shared" si="4"/>
        <v>606.66666666666663</v>
      </c>
      <c r="H13" s="10">
        <f t="shared" si="5"/>
        <v>0.41273415035705663</v>
      </c>
      <c r="I13" s="10">
        <f t="shared" si="6"/>
        <v>0.58726584964294337</v>
      </c>
      <c r="J13" s="9">
        <f t="shared" si="7"/>
        <v>514691.41817924997</v>
      </c>
      <c r="K13" s="9">
        <f t="shared" si="8"/>
        <v>732337.49312840414</v>
      </c>
      <c r="L13" s="8">
        <f t="shared" si="9"/>
        <v>1247028.9113076541</v>
      </c>
      <c r="M13" s="15">
        <f t="shared" si="10"/>
        <v>0.13095087112732706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0.1305787424767999</v>
      </c>
      <c r="D14" s="9">
        <f t="shared" si="2"/>
        <v>4679.9999999999991</v>
      </c>
      <c r="E14" s="14">
        <v>1243.3743083946526</v>
      </c>
      <c r="F14" s="2">
        <f>E14/E13-1</f>
        <v>3.0008369325013495E-2</v>
      </c>
      <c r="G14" s="9">
        <f t="shared" si="4"/>
        <v>606.66666666666663</v>
      </c>
      <c r="H14" s="10">
        <f t="shared" si="5"/>
        <v>0.43548387096774183</v>
      </c>
      <c r="I14" s="10">
        <f t="shared" si="6"/>
        <v>0.56451612903225812</v>
      </c>
      <c r="J14" s="9">
        <f t="shared" si="7"/>
        <v>581899.17632869724</v>
      </c>
      <c r="K14" s="9">
        <f t="shared" si="8"/>
        <v>754313.74709275586</v>
      </c>
      <c r="L14" s="8">
        <f t="shared" si="9"/>
        <v>1336212.9234214532</v>
      </c>
      <c r="M14" s="15">
        <f t="shared" si="10"/>
        <v>7.1517196838908337E-2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>L14*H15/B14</f>
        <v>3224.0000000000005</v>
      </c>
      <c r="E15" s="5">
        <f t="shared" si="3"/>
        <v>1268.2417945625457</v>
      </c>
      <c r="F15" s="3">
        <v>0.02</v>
      </c>
      <c r="G15" s="9">
        <f>L14*I15/E14</f>
        <v>752.26666666666654</v>
      </c>
      <c r="H15" s="17">
        <v>0.3</v>
      </c>
      <c r="I15" s="17">
        <f>1-H15</f>
        <v>0.7</v>
      </c>
      <c r="J15" s="9">
        <f t="shared" si="7"/>
        <v>408881.15456696472</v>
      </c>
      <c r="K15" s="9">
        <f t="shared" si="8"/>
        <v>954056.02732291759</v>
      </c>
      <c r="L15" s="8">
        <f t="shared" si="9"/>
        <v>1362937.1818898823</v>
      </c>
      <c r="M15" s="15">
        <f t="shared" si="10"/>
        <v>2.0000000000000018E-2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3224.0000000000005</v>
      </c>
      <c r="E16" s="5">
        <f t="shared" si="3"/>
        <v>1293.6066304537967</v>
      </c>
      <c r="F16" s="4">
        <f t="shared" si="12"/>
        <v>0.02</v>
      </c>
      <c r="G16" s="9">
        <f t="shared" si="4"/>
        <v>752.26666666666654</v>
      </c>
      <c r="H16" s="10">
        <f t="shared" si="5"/>
        <v>0.30000000000000004</v>
      </c>
      <c r="I16" s="10">
        <f t="shared" si="6"/>
        <v>0.69999999999999984</v>
      </c>
      <c r="J16" s="9">
        <f t="shared" si="7"/>
        <v>417058.77765830408</v>
      </c>
      <c r="K16" s="9">
        <f t="shared" si="8"/>
        <v>973137.147869376</v>
      </c>
      <c r="L16" s="8">
        <f t="shared" si="9"/>
        <v>1390195.9255276802</v>
      </c>
      <c r="M16" s="15">
        <f t="shared" si="10"/>
        <v>2.000000000000024E-2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3224.0000000000005</v>
      </c>
      <c r="E17" s="5">
        <f t="shared" si="3"/>
        <v>1319.4787630628728</v>
      </c>
      <c r="F17" s="4">
        <f t="shared" si="12"/>
        <v>0.02</v>
      </c>
      <c r="G17" s="9">
        <f t="shared" si="4"/>
        <v>752.26666666666654</v>
      </c>
      <c r="H17" s="10">
        <f t="shared" si="5"/>
        <v>0.3</v>
      </c>
      <c r="I17" s="10">
        <f t="shared" si="6"/>
        <v>0.70000000000000007</v>
      </c>
      <c r="J17" s="9">
        <f t="shared" si="7"/>
        <v>425399.9532114701</v>
      </c>
      <c r="K17" s="9">
        <f t="shared" si="8"/>
        <v>992599.89082676359</v>
      </c>
      <c r="L17" s="8">
        <f t="shared" si="9"/>
        <v>1417999.8440382336</v>
      </c>
      <c r="M17" s="15">
        <f t="shared" si="10"/>
        <v>1.9999999999999796E-2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3224.0000000000005</v>
      </c>
      <c r="E18" s="5">
        <f t="shared" si="3"/>
        <v>1345.8683383241303</v>
      </c>
      <c r="F18" s="4">
        <f t="shared" si="12"/>
        <v>0.02</v>
      </c>
      <c r="G18" s="9">
        <f t="shared" si="4"/>
        <v>752.26666666666654</v>
      </c>
      <c r="H18" s="10">
        <f t="shared" si="5"/>
        <v>0.3</v>
      </c>
      <c r="I18" s="10">
        <f t="shared" si="6"/>
        <v>0.7</v>
      </c>
      <c r="J18" s="9">
        <f t="shared" si="7"/>
        <v>433907.95227569953</v>
      </c>
      <c r="K18" s="9">
        <f t="shared" si="8"/>
        <v>1012451.8886432989</v>
      </c>
      <c r="L18" s="8">
        <f t="shared" si="9"/>
        <v>1446359.8409189985</v>
      </c>
      <c r="M18" s="15">
        <f t="shared" si="10"/>
        <v>2.0000000000000018E-2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3224.0000000000005</v>
      </c>
      <c r="E19" s="5">
        <f t="shared" si="3"/>
        <v>1372.785705090613</v>
      </c>
      <c r="F19" s="4">
        <f t="shared" si="12"/>
        <v>0.02</v>
      </c>
      <c r="G19" s="9">
        <f t="shared" si="4"/>
        <v>752.26666666666654</v>
      </c>
      <c r="H19" s="10">
        <f t="shared" si="5"/>
        <v>0.3</v>
      </c>
      <c r="I19" s="10">
        <f t="shared" si="6"/>
        <v>0.7</v>
      </c>
      <c r="J19" s="9">
        <f t="shared" si="7"/>
        <v>442586.1113212136</v>
      </c>
      <c r="K19" s="9">
        <f t="shared" si="8"/>
        <v>1032700.926416165</v>
      </c>
      <c r="L19" s="8">
        <f t="shared" si="9"/>
        <v>1475287.0377373786</v>
      </c>
      <c r="M19" s="15">
        <f t="shared" si="10"/>
        <v>2.0000000000000018E-2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3224.0000000000005</v>
      </c>
      <c r="E20" s="5">
        <f t="shared" si="3"/>
        <v>1400.2414191924252</v>
      </c>
      <c r="F20" s="4">
        <f t="shared" si="12"/>
        <v>0.02</v>
      </c>
      <c r="G20" s="9">
        <f t="shared" si="4"/>
        <v>752.26666666666654</v>
      </c>
      <c r="H20" s="10">
        <f t="shared" si="5"/>
        <v>0.30000000000000004</v>
      </c>
      <c r="I20" s="10">
        <f t="shared" si="6"/>
        <v>0.69999999999999984</v>
      </c>
      <c r="J20" s="9">
        <f t="shared" si="7"/>
        <v>451437.83354763791</v>
      </c>
      <c r="K20" s="9">
        <f t="shared" si="8"/>
        <v>1053354.9449444881</v>
      </c>
      <c r="L20" s="8">
        <f t="shared" si="9"/>
        <v>1504792.7784921261</v>
      </c>
      <c r="M20" s="15">
        <f t="shared" si="10"/>
        <v>2.0000000000000018E-2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3224.0000000000005</v>
      </c>
      <c r="E21" s="5">
        <f t="shared" si="3"/>
        <v>1428.2462475762736</v>
      </c>
      <c r="F21" s="4">
        <f t="shared" si="12"/>
        <v>0.02</v>
      </c>
      <c r="G21" s="9">
        <f t="shared" si="4"/>
        <v>752.26666666666654</v>
      </c>
      <c r="H21" s="10">
        <f t="shared" si="5"/>
        <v>0.3000000000000001</v>
      </c>
      <c r="I21" s="10">
        <f t="shared" si="6"/>
        <v>0.7</v>
      </c>
      <c r="J21" s="9">
        <f t="shared" si="7"/>
        <v>460466.59021859069</v>
      </c>
      <c r="K21" s="9">
        <f t="shared" si="8"/>
        <v>1074422.0438433778</v>
      </c>
      <c r="L21" s="8">
        <f t="shared" si="9"/>
        <v>1534888.6340619684</v>
      </c>
      <c r="M21" s="15">
        <f t="shared" si="10"/>
        <v>1.9999999999999796E-2</v>
      </c>
    </row>
    <row r="22" spans="1:13" x14ac:dyDescent="0.3">
      <c r="A22" s="1">
        <f t="shared" si="0"/>
        <v>19</v>
      </c>
      <c r="B22" s="14">
        <f t="shared" si="1"/>
        <v>71.412312378813681</v>
      </c>
      <c r="C22" s="3">
        <v>-0.5</v>
      </c>
      <c r="D22" s="9">
        <f t="shared" si="2"/>
        <v>3224.0000000000005</v>
      </c>
      <c r="E22" s="14">
        <f t="shared" si="3"/>
        <v>1285.4216228186463</v>
      </c>
      <c r="F22" s="3">
        <v>-0.1</v>
      </c>
      <c r="G22" s="9">
        <f t="shared" si="4"/>
        <v>752.26666666666654</v>
      </c>
      <c r="H22" s="10">
        <f t="shared" si="5"/>
        <v>0.19230769230769235</v>
      </c>
      <c r="I22" s="10">
        <f t="shared" si="6"/>
        <v>0.8076923076923076</v>
      </c>
      <c r="J22" s="9">
        <f t="shared" si="7"/>
        <v>230233.29510929534</v>
      </c>
      <c r="K22" s="9">
        <f t="shared" si="8"/>
        <v>966979.83945904009</v>
      </c>
      <c r="L22" s="8">
        <f t="shared" si="9"/>
        <v>1197213.1345683355</v>
      </c>
      <c r="M22" s="15">
        <f t="shared" si="10"/>
        <v>-0.21999999999999997</v>
      </c>
    </row>
    <row r="23" spans="1:13" x14ac:dyDescent="0.3">
      <c r="A23" s="1">
        <f t="shared" si="0"/>
        <v>20</v>
      </c>
      <c r="B23" s="14">
        <f t="shared" si="1"/>
        <v>89.265390473517101</v>
      </c>
      <c r="C23" s="3">
        <v>0.25</v>
      </c>
      <c r="D23" s="9">
        <f>L22*H23/B22</f>
        <v>5029.4399999999987</v>
      </c>
      <c r="E23" s="14">
        <f t="shared" si="3"/>
        <v>1362.5469201877652</v>
      </c>
      <c r="F23" s="3">
        <v>0.06</v>
      </c>
      <c r="G23" s="9">
        <f>L22*I23/E22</f>
        <v>651.96444444444433</v>
      </c>
      <c r="H23" s="17">
        <v>0.3</v>
      </c>
      <c r="I23" s="17">
        <f>1-H23</f>
        <v>0.7</v>
      </c>
      <c r="J23" s="9">
        <f t="shared" si="7"/>
        <v>448954.92546312575</v>
      </c>
      <c r="K23" s="9">
        <f t="shared" si="8"/>
        <v>888332.14584970498</v>
      </c>
      <c r="L23" s="8">
        <f t="shared" si="9"/>
        <v>1337287.0713128308</v>
      </c>
      <c r="M23" s="15">
        <f t="shared" si="10"/>
        <v>0.11699999999999999</v>
      </c>
    </row>
    <row r="24" spans="1:13" x14ac:dyDescent="0.3">
      <c r="A24" s="1">
        <f t="shared" si="0"/>
        <v>21</v>
      </c>
      <c r="B24" s="14">
        <f t="shared" si="1"/>
        <v>111.58173809189637</v>
      </c>
      <c r="C24" s="3">
        <f t="shared" ref="C24:C25" si="14">C23</f>
        <v>0.25</v>
      </c>
      <c r="D24" s="9">
        <f t="shared" si="2"/>
        <v>5029.4399999999987</v>
      </c>
      <c r="E24" s="14">
        <f t="shared" si="3"/>
        <v>1444.2997353990311</v>
      </c>
      <c r="F24" s="3">
        <f t="shared" ref="F24:F25" si="15">F23</f>
        <v>0.06</v>
      </c>
      <c r="G24" s="9">
        <f t="shared" si="4"/>
        <v>651.96444444444433</v>
      </c>
      <c r="H24" s="10">
        <f t="shared" si="5"/>
        <v>0.37342563751224828</v>
      </c>
      <c r="I24" s="10">
        <f t="shared" si="6"/>
        <v>0.62657436248775167</v>
      </c>
      <c r="J24" s="9">
        <f t="shared" si="7"/>
        <v>561193.65682890709</v>
      </c>
      <c r="K24" s="9">
        <f t="shared" si="8"/>
        <v>941632.07460068725</v>
      </c>
      <c r="L24" s="8">
        <f t="shared" si="9"/>
        <v>1502825.7314295943</v>
      </c>
      <c r="M24" s="15">
        <f t="shared" si="10"/>
        <v>0.12378692927484325</v>
      </c>
    </row>
    <row r="25" spans="1:13" x14ac:dyDescent="0.3">
      <c r="A25" s="1">
        <f t="shared" si="0"/>
        <v>22</v>
      </c>
      <c r="B25" s="14">
        <f t="shared" si="1"/>
        <v>139.47717261487045</v>
      </c>
      <c r="C25" s="3">
        <f t="shared" si="14"/>
        <v>0.25</v>
      </c>
      <c r="D25" s="9">
        <f t="shared" si="2"/>
        <v>5029.4399999999987</v>
      </c>
      <c r="E25" s="14">
        <f t="shared" si="3"/>
        <v>1530.9577195229731</v>
      </c>
      <c r="F25" s="3">
        <f t="shared" si="15"/>
        <v>0.06</v>
      </c>
      <c r="G25" s="9">
        <f t="shared" si="4"/>
        <v>651.96444444444433</v>
      </c>
      <c r="H25" s="10">
        <f t="shared" si="5"/>
        <v>0.41273415035705652</v>
      </c>
      <c r="I25" s="10">
        <f t="shared" si="6"/>
        <v>0.58726584964294337</v>
      </c>
      <c r="J25" s="9">
        <f t="shared" si="7"/>
        <v>701492.07103613392</v>
      </c>
      <c r="K25" s="9">
        <f t="shared" si="8"/>
        <v>998129.99907672859</v>
      </c>
      <c r="L25" s="8">
        <f t="shared" si="9"/>
        <v>1699622.0701128626</v>
      </c>
      <c r="M25" s="15">
        <f t="shared" si="10"/>
        <v>0.13095087112732728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0.13057874247680012</v>
      </c>
      <c r="D26" s="9">
        <f t="shared" si="2"/>
        <v>5029.4399999999987</v>
      </c>
      <c r="E26" s="14">
        <v>1576.8992641913983</v>
      </c>
      <c r="F26" s="2">
        <f>E26/E25-1</f>
        <v>3.0008369325013051E-2</v>
      </c>
      <c r="G26" s="9">
        <f t="shared" si="4"/>
        <v>651.96444444444433</v>
      </c>
      <c r="H26" s="10">
        <f t="shared" si="5"/>
        <v>0.43548387096774188</v>
      </c>
      <c r="I26" s="10">
        <f t="shared" si="6"/>
        <v>0.56451612903225812</v>
      </c>
      <c r="J26" s="9">
        <f t="shared" si="7"/>
        <v>793092.02352947835</v>
      </c>
      <c r="K26" s="9">
        <f t="shared" si="8"/>
        <v>1028082.252723398</v>
      </c>
      <c r="L26" s="8">
        <f t="shared" si="9"/>
        <v>1821174.2762528765</v>
      </c>
      <c r="M26" s="15">
        <f t="shared" si="10"/>
        <v>7.1517196838907893E-2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>L26*H27/B26</f>
        <v>3464.7253333333324</v>
      </c>
      <c r="E27" s="5">
        <f t="shared" ref="E27" si="16">E26*(1+F27)</f>
        <v>1608.4372494752263</v>
      </c>
      <c r="F27" s="3">
        <v>0.02</v>
      </c>
      <c r="G27" s="9">
        <f>L26*I27/E26</f>
        <v>808.43591111111084</v>
      </c>
      <c r="H27" s="17">
        <v>0.3</v>
      </c>
      <c r="I27" s="17">
        <f>1-H27</f>
        <v>0.7</v>
      </c>
      <c r="J27" s="9">
        <f t="shared" si="7"/>
        <v>557279.32853338018</v>
      </c>
      <c r="K27" s="9">
        <f t="shared" si="8"/>
        <v>1300318.4332445536</v>
      </c>
      <c r="L27" s="8">
        <f t="shared" si="9"/>
        <v>1857597.7617779337</v>
      </c>
      <c r="M27" s="15">
        <f t="shared" si="10"/>
        <v>1.9999999999999796E-2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3464.7253333333324</v>
      </c>
      <c r="E28" s="5">
        <f t="shared" si="3"/>
        <v>1640.6059944647309</v>
      </c>
      <c r="F28" s="4">
        <f t="shared" si="12"/>
        <v>0.02</v>
      </c>
      <c r="G28" s="9">
        <f t="shared" si="4"/>
        <v>808.43591111111084</v>
      </c>
      <c r="H28" s="10">
        <f t="shared" si="5"/>
        <v>0.3</v>
      </c>
      <c r="I28" s="10">
        <f t="shared" si="6"/>
        <v>0.7</v>
      </c>
      <c r="J28" s="9">
        <f t="shared" si="7"/>
        <v>568424.91510404774</v>
      </c>
      <c r="K28" s="9">
        <f t="shared" si="8"/>
        <v>1326324.8019094449</v>
      </c>
      <c r="L28" s="8">
        <f t="shared" si="9"/>
        <v>1894749.7170134927</v>
      </c>
      <c r="M28" s="15">
        <f t="shared" si="10"/>
        <v>2.000000000000024E-2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3464.7253333333324</v>
      </c>
      <c r="E29" s="5">
        <f t="shared" si="3"/>
        <v>1673.4181143540254</v>
      </c>
      <c r="F29" s="4">
        <f t="shared" si="12"/>
        <v>0.02</v>
      </c>
      <c r="G29" s="9">
        <f t="shared" si="4"/>
        <v>808.43591111111084</v>
      </c>
      <c r="H29" s="10">
        <f t="shared" si="5"/>
        <v>0.30000000000000004</v>
      </c>
      <c r="I29" s="10">
        <f t="shared" si="6"/>
        <v>0.7</v>
      </c>
      <c r="J29" s="9">
        <f t="shared" si="7"/>
        <v>579793.41340612876</v>
      </c>
      <c r="K29" s="9">
        <f t="shared" si="8"/>
        <v>1352851.2979476335</v>
      </c>
      <c r="L29" s="8">
        <f t="shared" si="9"/>
        <v>1932644.7113537623</v>
      </c>
      <c r="M29" s="15">
        <f t="shared" si="10"/>
        <v>1.9999999999999796E-2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3464.7253333333324</v>
      </c>
      <c r="E30" s="5">
        <f t="shared" si="3"/>
        <v>1706.8864766411059</v>
      </c>
      <c r="F30" s="4">
        <f t="shared" si="12"/>
        <v>0.02</v>
      </c>
      <c r="G30" s="9">
        <f t="shared" si="4"/>
        <v>808.43591111111084</v>
      </c>
      <c r="H30" s="10">
        <f t="shared" si="5"/>
        <v>0.30000000000000004</v>
      </c>
      <c r="I30" s="10">
        <f t="shared" si="6"/>
        <v>0.70000000000000007</v>
      </c>
      <c r="J30" s="9">
        <f t="shared" si="7"/>
        <v>591389.28167425131</v>
      </c>
      <c r="K30" s="9">
        <f t="shared" si="8"/>
        <v>1379908.3239065863</v>
      </c>
      <c r="L30" s="8">
        <f t="shared" si="9"/>
        <v>1971297.6055808375</v>
      </c>
      <c r="M30" s="15">
        <f t="shared" si="10"/>
        <v>2.0000000000000018E-2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3464.7253333333324</v>
      </c>
      <c r="E31" s="5">
        <f t="shared" si="3"/>
        <v>1741.024206173928</v>
      </c>
      <c r="F31" s="4">
        <f t="shared" si="12"/>
        <v>0.02</v>
      </c>
      <c r="G31" s="9">
        <f t="shared" si="4"/>
        <v>808.43591111111084</v>
      </c>
      <c r="H31" s="10">
        <f t="shared" si="5"/>
        <v>0.3</v>
      </c>
      <c r="I31" s="10">
        <f t="shared" si="6"/>
        <v>0.7</v>
      </c>
      <c r="J31" s="9">
        <f t="shared" si="7"/>
        <v>603217.06730773626</v>
      </c>
      <c r="K31" s="9">
        <f t="shared" si="8"/>
        <v>1407506.4903847179</v>
      </c>
      <c r="L31" s="8">
        <f t="shared" si="9"/>
        <v>2010723.5576924542</v>
      </c>
      <c r="M31" s="15">
        <f t="shared" si="10"/>
        <v>2.0000000000000018E-2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3464.7253333333324</v>
      </c>
      <c r="E32" s="5">
        <f t="shared" si="3"/>
        <v>1775.8446902974065</v>
      </c>
      <c r="F32" s="4">
        <f t="shared" si="12"/>
        <v>0.02</v>
      </c>
      <c r="G32" s="9">
        <f t="shared" si="4"/>
        <v>808.43591111111084</v>
      </c>
      <c r="H32" s="10">
        <f t="shared" si="5"/>
        <v>0.3</v>
      </c>
      <c r="I32" s="10">
        <f t="shared" si="6"/>
        <v>0.7</v>
      </c>
      <c r="J32" s="9">
        <f t="shared" si="7"/>
        <v>615281.40865389106</v>
      </c>
      <c r="K32" s="9">
        <f t="shared" si="8"/>
        <v>1435656.6201924123</v>
      </c>
      <c r="L32" s="8">
        <f t="shared" si="9"/>
        <v>2050938.0288463035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3464.7253333333324</v>
      </c>
      <c r="E33" s="5">
        <f t="shared" si="3"/>
        <v>1811.3615841033547</v>
      </c>
      <c r="F33" s="4">
        <f t="shared" si="12"/>
        <v>0.02</v>
      </c>
      <c r="G33" s="9">
        <f t="shared" si="4"/>
        <v>808.43591111111084</v>
      </c>
      <c r="H33" s="10">
        <f t="shared" si="5"/>
        <v>0.30000000000000004</v>
      </c>
      <c r="I33" s="10">
        <f t="shared" si="6"/>
        <v>0.7</v>
      </c>
      <c r="J33" s="9">
        <f t="shared" si="7"/>
        <v>627587.03682696889</v>
      </c>
      <c r="K33" s="9">
        <f t="shared" si="8"/>
        <v>1464369.7525962605</v>
      </c>
      <c r="L33" s="8">
        <f t="shared" si="9"/>
        <v>2091956.7894232294</v>
      </c>
      <c r="M33" s="15">
        <f t="shared" si="10"/>
        <v>2.0000000000000018E-2</v>
      </c>
    </row>
    <row r="34" spans="1:13" x14ac:dyDescent="0.3">
      <c r="A34" s="1">
        <f t="shared" si="0"/>
        <v>31</v>
      </c>
      <c r="B34" s="14">
        <f t="shared" si="1"/>
        <v>90.568079205167734</v>
      </c>
      <c r="C34" s="3">
        <v>-0.5</v>
      </c>
      <c r="D34" s="9">
        <f t="shared" si="2"/>
        <v>3464.7253333333324</v>
      </c>
      <c r="E34" s="14">
        <f t="shared" si="3"/>
        <v>1630.2254256930194</v>
      </c>
      <c r="F34" s="3">
        <v>-0.1</v>
      </c>
      <c r="G34" s="9">
        <f t="shared" si="4"/>
        <v>808.43591111111084</v>
      </c>
      <c r="H34" s="10">
        <f t="shared" si="5"/>
        <v>0.19230769230769229</v>
      </c>
      <c r="I34" s="10">
        <f t="shared" si="6"/>
        <v>0.8076923076923076</v>
      </c>
      <c r="J34" s="9">
        <f t="shared" si="7"/>
        <v>313793.51841348445</v>
      </c>
      <c r="K34" s="9">
        <f t="shared" si="8"/>
        <v>1317932.7773366347</v>
      </c>
      <c r="L34" s="8">
        <f t="shared" si="9"/>
        <v>1631726.2957501193</v>
      </c>
      <c r="M34" s="15">
        <f t="shared" si="10"/>
        <v>-0.21999999999999986</v>
      </c>
    </row>
    <row r="35" spans="1:13" x14ac:dyDescent="0.3">
      <c r="A35" s="1">
        <f t="shared" si="0"/>
        <v>32</v>
      </c>
      <c r="B35" s="14">
        <f t="shared" si="1"/>
        <v>113.21009900645967</v>
      </c>
      <c r="C35" s="3">
        <v>0.25</v>
      </c>
      <c r="D35" s="9">
        <f>L34*H35/B34</f>
        <v>5404.9715199999991</v>
      </c>
      <c r="E35" s="14">
        <f t="shared" si="3"/>
        <v>1728.0389512346005</v>
      </c>
      <c r="F35" s="3">
        <v>0.06</v>
      </c>
      <c r="G35" s="9">
        <f>L34*I35/E34</f>
        <v>700.64445629629608</v>
      </c>
      <c r="H35" s="17">
        <v>0.3</v>
      </c>
      <c r="I35" s="17">
        <f>1-H35</f>
        <v>0.7</v>
      </c>
      <c r="J35" s="9">
        <f t="shared" si="7"/>
        <v>611897.36090629478</v>
      </c>
      <c r="K35" s="9">
        <f t="shared" si="8"/>
        <v>1210740.9114465883</v>
      </c>
      <c r="L35" s="8">
        <f t="shared" si="9"/>
        <v>1822638.2723528831</v>
      </c>
      <c r="M35" s="15">
        <f t="shared" si="10"/>
        <v>0.11699999999999999</v>
      </c>
    </row>
    <row r="36" spans="1:13" x14ac:dyDescent="0.3">
      <c r="A36" s="1">
        <f t="shared" si="0"/>
        <v>33</v>
      </c>
      <c r="B36" s="14">
        <f t="shared" si="1"/>
        <v>141.5126237580746</v>
      </c>
      <c r="C36" s="3">
        <f t="shared" ref="C36:C37" si="17">C35</f>
        <v>0.25</v>
      </c>
      <c r="D36" s="9">
        <f t="shared" si="2"/>
        <v>5404.9715199999991</v>
      </c>
      <c r="E36" s="14">
        <f t="shared" si="3"/>
        <v>1831.7212883086765</v>
      </c>
      <c r="F36" s="3">
        <f t="shared" ref="F36:F37" si="18">F35</f>
        <v>0.06</v>
      </c>
      <c r="G36" s="9">
        <f t="shared" si="4"/>
        <v>700.64445629629608</v>
      </c>
      <c r="H36" s="10">
        <f t="shared" si="5"/>
        <v>0.37342563751224839</v>
      </c>
      <c r="I36" s="10">
        <f t="shared" si="6"/>
        <v>0.62657436248775167</v>
      </c>
      <c r="J36" s="9">
        <f t="shared" si="7"/>
        <v>764871.70113286842</v>
      </c>
      <c r="K36" s="9">
        <f t="shared" si="8"/>
        <v>1283385.3661333837</v>
      </c>
      <c r="L36" s="8">
        <f t="shared" si="9"/>
        <v>2048257.0672662521</v>
      </c>
      <c r="M36" s="15">
        <f t="shared" si="10"/>
        <v>0.12378692927484325</v>
      </c>
    </row>
    <row r="37" spans="1:13" x14ac:dyDescent="0.3">
      <c r="A37" s="1">
        <f t="shared" si="0"/>
        <v>34</v>
      </c>
      <c r="B37" s="14">
        <f t="shared" si="1"/>
        <v>176.89077969759325</v>
      </c>
      <c r="C37" s="3">
        <f t="shared" si="17"/>
        <v>0.25</v>
      </c>
      <c r="D37" s="9">
        <f t="shared" si="2"/>
        <v>5404.9715199999991</v>
      </c>
      <c r="E37" s="14">
        <f t="shared" si="3"/>
        <v>1941.6245656071972</v>
      </c>
      <c r="F37" s="3">
        <f t="shared" si="18"/>
        <v>0.06</v>
      </c>
      <c r="G37" s="9">
        <f t="shared" si="4"/>
        <v>700.64445629629608</v>
      </c>
      <c r="H37" s="10">
        <f t="shared" si="5"/>
        <v>0.41273415035705668</v>
      </c>
      <c r="I37" s="10">
        <f t="shared" si="6"/>
        <v>0.58726584964294337</v>
      </c>
      <c r="J37" s="9">
        <f t="shared" si="7"/>
        <v>956089.62641608552</v>
      </c>
      <c r="K37" s="9">
        <f t="shared" si="8"/>
        <v>1360388.4881013867</v>
      </c>
      <c r="L37" s="8">
        <f t="shared" si="9"/>
        <v>2316478.1145174722</v>
      </c>
      <c r="M37" s="15">
        <f t="shared" si="10"/>
        <v>0.13095087112732728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0.13057874247680012</v>
      </c>
      <c r="D38" s="9">
        <f t="shared" si="2"/>
        <v>5404.9715199999991</v>
      </c>
      <c r="E38" s="14">
        <v>1999.8895526624565</v>
      </c>
      <c r="F38" s="2">
        <f>E38/E37-1</f>
        <v>3.0008369325013273E-2</v>
      </c>
      <c r="G38" s="9">
        <f t="shared" si="4"/>
        <v>700.64445629629608</v>
      </c>
      <c r="H38" s="10">
        <f t="shared" si="5"/>
        <v>0.43548387096774194</v>
      </c>
      <c r="I38" s="10">
        <f t="shared" si="6"/>
        <v>0.56451612903225801</v>
      </c>
      <c r="J38" s="9">
        <f t="shared" si="7"/>
        <v>1080934.6075286116</v>
      </c>
      <c r="K38" s="9">
        <f t="shared" si="8"/>
        <v>1401211.5282778295</v>
      </c>
      <c r="L38" s="8">
        <f t="shared" si="9"/>
        <v>2482146.1358064413</v>
      </c>
      <c r="M38" s="15">
        <f t="shared" si="10"/>
        <v>7.1517196838908337E-2</v>
      </c>
    </row>
    <row r="39" spans="1:13" x14ac:dyDescent="0.3">
      <c r="A39" s="1">
        <f t="shared" si="0"/>
        <v>36</v>
      </c>
      <c r="B39" s="5">
        <f t="shared" ref="B39" si="19">B38*(1+C39)</f>
        <v>203.98873437157056</v>
      </c>
      <c r="C39" s="3">
        <v>0.02</v>
      </c>
      <c r="D39" s="9">
        <f>L38*H39/B38</f>
        <v>3723.424824888888</v>
      </c>
      <c r="E39" s="5">
        <f t="shared" ref="E39" si="20">E38*(1+F39)</f>
        <v>2039.8873437157056</v>
      </c>
      <c r="F39" s="3">
        <v>0.02</v>
      </c>
      <c r="G39" s="9">
        <f>L38*I39/E38</f>
        <v>868.79912580740722</v>
      </c>
      <c r="H39" s="17">
        <v>0.3</v>
      </c>
      <c r="I39" s="17">
        <f>1-H39</f>
        <v>0.7</v>
      </c>
      <c r="J39" s="9">
        <f t="shared" si="7"/>
        <v>759536.71755677101</v>
      </c>
      <c r="K39" s="9">
        <f t="shared" si="8"/>
        <v>1772252.3409657991</v>
      </c>
      <c r="L39" s="8">
        <f t="shared" si="9"/>
        <v>2531789.0585225699</v>
      </c>
      <c r="M39" s="15">
        <f t="shared" si="10"/>
        <v>2.0000000000000018E-2</v>
      </c>
    </row>
    <row r="41" spans="1:13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0.36293718188988233</v>
      </c>
      <c r="K41" s="12">
        <f>(K39/K3)^(1/3)-1</f>
        <v>0.36293718188988233</v>
      </c>
      <c r="L41" s="12">
        <f>(L39/L3)^(1/3)-1</f>
        <v>0.36293718188988211</v>
      </c>
      <c r="M41" s="11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A0B5A-0DAD-43BB-A8C6-F21414BEE946}">
  <sheetPr>
    <tabColor theme="7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O27" sqref="O27"/>
      <selection pane="topRight" activeCell="O27" sqref="O27"/>
      <selection pane="bottomLeft" activeCell="O27" sqref="O27"/>
      <selection pane="bottomRight" activeCell="J45" sqref="J45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2000</v>
      </c>
      <c r="E3" s="5">
        <v>1000</v>
      </c>
      <c r="G3" s="9">
        <f>K3/E3</f>
        <v>800</v>
      </c>
      <c r="H3" s="6">
        <v>0.2</v>
      </c>
      <c r="I3" s="6">
        <v>0.8</v>
      </c>
      <c r="J3" s="8">
        <f>H3*$A$1</f>
        <v>200000</v>
      </c>
      <c r="K3" s="8">
        <f>I3*$A$1</f>
        <v>800000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2000</v>
      </c>
      <c r="E4" s="5">
        <f>E3*(1+F4)</f>
        <v>1020</v>
      </c>
      <c r="F4" s="3">
        <v>0.02</v>
      </c>
      <c r="G4" s="9">
        <f>G3</f>
        <v>800</v>
      </c>
      <c r="H4" s="10">
        <f>J4/L4</f>
        <v>0.2</v>
      </c>
      <c r="I4" s="10">
        <f>K4/L4</f>
        <v>0.8</v>
      </c>
      <c r="J4" s="9">
        <f>D4*B4</f>
        <v>204000</v>
      </c>
      <c r="K4" s="9">
        <f>E4*G4</f>
        <v>816000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8" si="2">D4</f>
        <v>2000</v>
      </c>
      <c r="E5" s="5">
        <f t="shared" ref="E5:E37" si="3">E4*(1+F5)</f>
        <v>1040.4000000000001</v>
      </c>
      <c r="F5" s="4">
        <f>F4</f>
        <v>0.02</v>
      </c>
      <c r="G5" s="9">
        <f t="shared" ref="G5:G38" si="4">G4</f>
        <v>800</v>
      </c>
      <c r="H5" s="10">
        <f t="shared" ref="H5:H38" si="5">J5/L5</f>
        <v>0.19999999999999998</v>
      </c>
      <c r="I5" s="10">
        <f t="shared" ref="I5:I38" si="6">K5/L5</f>
        <v>0.8</v>
      </c>
      <c r="J5" s="9">
        <f t="shared" ref="J5:J39" si="7">D5*B5</f>
        <v>208080</v>
      </c>
      <c r="K5" s="9">
        <f t="shared" ref="K5:K39" si="8">E5*G5</f>
        <v>832320.00000000012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3" si="11">C5</f>
        <v>0.02</v>
      </c>
      <c r="D6" s="9">
        <f t="shared" si="2"/>
        <v>2000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800</v>
      </c>
      <c r="H6" s="10">
        <f t="shared" si="5"/>
        <v>0.2</v>
      </c>
      <c r="I6" s="10">
        <f t="shared" si="6"/>
        <v>0.8</v>
      </c>
      <c r="J6" s="9">
        <f t="shared" si="7"/>
        <v>212241.6</v>
      </c>
      <c r="K6" s="9">
        <f t="shared" si="8"/>
        <v>848966.4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2000</v>
      </c>
      <c r="E7" s="5">
        <f t="shared" si="3"/>
        <v>1082.4321600000001</v>
      </c>
      <c r="F7" s="4">
        <f t="shared" si="12"/>
        <v>0.02</v>
      </c>
      <c r="G7" s="9">
        <f t="shared" si="4"/>
        <v>800</v>
      </c>
      <c r="H7" s="10">
        <f t="shared" si="5"/>
        <v>0.2</v>
      </c>
      <c r="I7" s="10">
        <f t="shared" si="6"/>
        <v>0.8</v>
      </c>
      <c r="J7" s="9">
        <f t="shared" si="7"/>
        <v>216486.432</v>
      </c>
      <c r="K7" s="9">
        <f t="shared" si="8"/>
        <v>865945.728</v>
      </c>
      <c r="L7" s="8">
        <f t="shared" si="9"/>
        <v>1082432.1599999999</v>
      </c>
      <c r="M7" s="15">
        <f t="shared" si="10"/>
        <v>2.0000000000000018E-2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2000</v>
      </c>
      <c r="E8" s="5">
        <f t="shared" si="3"/>
        <v>1104.0808032</v>
      </c>
      <c r="F8" s="4">
        <f t="shared" si="12"/>
        <v>0.02</v>
      </c>
      <c r="G8" s="9">
        <f t="shared" si="4"/>
        <v>800</v>
      </c>
      <c r="H8" s="10">
        <f t="shared" si="5"/>
        <v>0.2</v>
      </c>
      <c r="I8" s="10">
        <f t="shared" si="6"/>
        <v>0.79999999999999993</v>
      </c>
      <c r="J8" s="9">
        <f t="shared" si="7"/>
        <v>220816.16064000002</v>
      </c>
      <c r="K8" s="9">
        <f t="shared" si="8"/>
        <v>883264.64255999995</v>
      </c>
      <c r="L8" s="8">
        <f t="shared" si="9"/>
        <v>1104080.8032</v>
      </c>
      <c r="M8" s="15">
        <f t="shared" si="10"/>
        <v>2.0000000000000018E-2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2000</v>
      </c>
      <c r="E9" s="5">
        <f t="shared" si="3"/>
        <v>1126.1624192639999</v>
      </c>
      <c r="F9" s="4">
        <f t="shared" si="12"/>
        <v>0.02</v>
      </c>
      <c r="G9" s="9">
        <f t="shared" si="4"/>
        <v>800</v>
      </c>
      <c r="H9" s="10">
        <f t="shared" si="5"/>
        <v>0.20000000000000004</v>
      </c>
      <c r="I9" s="10">
        <f t="shared" si="6"/>
        <v>0.8</v>
      </c>
      <c r="J9" s="9">
        <f t="shared" si="7"/>
        <v>225232.48385280001</v>
      </c>
      <c r="K9" s="9">
        <f t="shared" si="8"/>
        <v>900929.93541119993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56.308120963200004</v>
      </c>
      <c r="C10" s="3">
        <v>-0.5</v>
      </c>
      <c r="D10" s="9">
        <f t="shared" si="2"/>
        <v>2000</v>
      </c>
      <c r="E10" s="14">
        <f t="shared" si="3"/>
        <v>1013.5461773375999</v>
      </c>
      <c r="F10" s="3">
        <v>-0.1</v>
      </c>
      <c r="G10" s="9">
        <f t="shared" si="4"/>
        <v>800</v>
      </c>
      <c r="H10" s="10">
        <f t="shared" si="5"/>
        <v>0.12195121951219513</v>
      </c>
      <c r="I10" s="10">
        <f t="shared" si="6"/>
        <v>0.87804878048780488</v>
      </c>
      <c r="J10" s="9">
        <f t="shared" si="7"/>
        <v>112616.24192640001</v>
      </c>
      <c r="K10" s="9">
        <f t="shared" si="8"/>
        <v>810836.94187007996</v>
      </c>
      <c r="L10" s="8">
        <f t="shared" si="9"/>
        <v>923453.18379647995</v>
      </c>
      <c r="M10" s="15">
        <f t="shared" si="10"/>
        <v>-0.17999999999999994</v>
      </c>
    </row>
    <row r="11" spans="1:13" x14ac:dyDescent="0.3">
      <c r="A11" s="1">
        <f t="shared" si="0"/>
        <v>8</v>
      </c>
      <c r="B11" s="14">
        <f t="shared" si="1"/>
        <v>70.38515120400001</v>
      </c>
      <c r="C11" s="3">
        <v>0.25</v>
      </c>
      <c r="D11" s="9">
        <f>L10*H11/B10</f>
        <v>3280</v>
      </c>
      <c r="E11" s="14">
        <f t="shared" si="3"/>
        <v>1074.3589479778559</v>
      </c>
      <c r="F11" s="3">
        <v>0.06</v>
      </c>
      <c r="G11" s="9">
        <f>L10*I11/E10</f>
        <v>728.88888888888891</v>
      </c>
      <c r="H11" s="17">
        <v>0.2</v>
      </c>
      <c r="I11" s="17">
        <v>0.8</v>
      </c>
      <c r="J11" s="9">
        <f t="shared" si="7"/>
        <v>230863.29594912005</v>
      </c>
      <c r="K11" s="9">
        <f t="shared" si="8"/>
        <v>783088.29985941504</v>
      </c>
      <c r="L11" s="8">
        <f t="shared" si="9"/>
        <v>1013951.5958085351</v>
      </c>
      <c r="M11" s="15">
        <f t="shared" si="10"/>
        <v>9.8000000000000087E-2</v>
      </c>
    </row>
    <row r="12" spans="1:13" x14ac:dyDescent="0.3">
      <c r="A12" s="1">
        <f t="shared" si="0"/>
        <v>9</v>
      </c>
      <c r="B12" s="14">
        <f t="shared" si="1"/>
        <v>87.981439005000013</v>
      </c>
      <c r="C12" s="3">
        <f t="shared" si="11"/>
        <v>0.25</v>
      </c>
      <c r="D12" s="9">
        <f t="shared" si="2"/>
        <v>3280</v>
      </c>
      <c r="E12" s="14">
        <f t="shared" si="3"/>
        <v>1138.8204848565274</v>
      </c>
      <c r="F12" s="3">
        <f t="shared" ref="F12:F13" si="13">F11</f>
        <v>0.06</v>
      </c>
      <c r="G12" s="9">
        <f t="shared" si="4"/>
        <v>728.88888888888891</v>
      </c>
      <c r="H12" s="10">
        <f t="shared" si="5"/>
        <v>0.25797024880714559</v>
      </c>
      <c r="I12" s="10">
        <f t="shared" si="6"/>
        <v>0.74202975119285441</v>
      </c>
      <c r="J12" s="9">
        <f t="shared" si="7"/>
        <v>288579.11993640003</v>
      </c>
      <c r="K12" s="9">
        <f t="shared" si="8"/>
        <v>830073.59785098</v>
      </c>
      <c r="L12" s="8">
        <f t="shared" si="9"/>
        <v>1118652.7177873801</v>
      </c>
      <c r="M12" s="15">
        <f t="shared" si="10"/>
        <v>0.10326047358834245</v>
      </c>
    </row>
    <row r="13" spans="1:13" x14ac:dyDescent="0.3">
      <c r="A13" s="1">
        <f t="shared" si="0"/>
        <v>10</v>
      </c>
      <c r="B13" s="14">
        <f t="shared" si="1"/>
        <v>109.97679875625002</v>
      </c>
      <c r="C13" s="3">
        <f t="shared" si="11"/>
        <v>0.25</v>
      </c>
      <c r="D13" s="9">
        <f t="shared" si="2"/>
        <v>3280</v>
      </c>
      <c r="E13" s="14">
        <f t="shared" si="3"/>
        <v>1207.1497139479191</v>
      </c>
      <c r="F13" s="3">
        <f t="shared" si="13"/>
        <v>0.06</v>
      </c>
      <c r="G13" s="9">
        <f t="shared" si="4"/>
        <v>728.88888888888891</v>
      </c>
      <c r="H13" s="10">
        <f t="shared" si="5"/>
        <v>0.29076522932434984</v>
      </c>
      <c r="I13" s="10">
        <f t="shared" si="6"/>
        <v>0.70923477067565011</v>
      </c>
      <c r="J13" s="9">
        <f t="shared" si="7"/>
        <v>360723.89992050006</v>
      </c>
      <c r="K13" s="9">
        <f t="shared" si="8"/>
        <v>879878.01372203883</v>
      </c>
      <c r="L13" s="8">
        <f t="shared" si="9"/>
        <v>1240601.9136425389</v>
      </c>
      <c r="M13" s="15">
        <f t="shared" si="10"/>
        <v>0.10901434727335779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0.1305787424767999</v>
      </c>
      <c r="D14" s="9">
        <f t="shared" si="2"/>
        <v>3280</v>
      </c>
      <c r="E14" s="14">
        <v>1243.3743083946526</v>
      </c>
      <c r="F14" s="2">
        <f>E14/E13-1</f>
        <v>3.0008369325013495E-2</v>
      </c>
      <c r="G14" s="9">
        <f t="shared" si="4"/>
        <v>728.88888888888891</v>
      </c>
      <c r="H14" s="10">
        <f t="shared" si="5"/>
        <v>0.31034482758620685</v>
      </c>
      <c r="I14" s="10">
        <f t="shared" si="6"/>
        <v>0.68965517241379315</v>
      </c>
      <c r="J14" s="9">
        <f t="shared" si="7"/>
        <v>407826.77315344597</v>
      </c>
      <c r="K14" s="9">
        <f t="shared" si="8"/>
        <v>906281.71811876912</v>
      </c>
      <c r="L14" s="8">
        <f t="shared" si="9"/>
        <v>1314108.491272215</v>
      </c>
      <c r="M14" s="15">
        <f t="shared" si="10"/>
        <v>5.9250736937727977E-2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>L14*H15/B14</f>
        <v>2113.7777777777778</v>
      </c>
      <c r="E15" s="5">
        <f t="shared" si="3"/>
        <v>1268.2417945625457</v>
      </c>
      <c r="F15" s="3">
        <v>0.02</v>
      </c>
      <c r="G15" s="9">
        <f>L14*I15/E14</f>
        <v>845.51111111111106</v>
      </c>
      <c r="H15" s="17">
        <v>0.2</v>
      </c>
      <c r="I15" s="17">
        <v>0.8</v>
      </c>
      <c r="J15" s="9">
        <f t="shared" si="7"/>
        <v>268078.13221953186</v>
      </c>
      <c r="K15" s="9">
        <f t="shared" si="8"/>
        <v>1072312.5288781275</v>
      </c>
      <c r="L15" s="8">
        <f t="shared" si="9"/>
        <v>1340390.6610976593</v>
      </c>
      <c r="M15" s="15">
        <f t="shared" si="10"/>
        <v>2.0000000000000018E-2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2113.7777777777778</v>
      </c>
      <c r="E16" s="5">
        <f t="shared" si="3"/>
        <v>1293.6066304537967</v>
      </c>
      <c r="F16" s="4">
        <f t="shared" si="12"/>
        <v>0.02</v>
      </c>
      <c r="G16" s="9">
        <f t="shared" si="4"/>
        <v>845.51111111111106</v>
      </c>
      <c r="H16" s="10">
        <f t="shared" si="5"/>
        <v>0.19999999999999998</v>
      </c>
      <c r="I16" s="10">
        <f t="shared" si="6"/>
        <v>0.8</v>
      </c>
      <c r="J16" s="9">
        <f t="shared" si="7"/>
        <v>273439.69486392249</v>
      </c>
      <c r="K16" s="9">
        <f t="shared" si="8"/>
        <v>1093758.7794556902</v>
      </c>
      <c r="L16" s="8">
        <f t="shared" si="9"/>
        <v>1367198.4743196126</v>
      </c>
      <c r="M16" s="15">
        <f t="shared" si="10"/>
        <v>2.0000000000000018E-2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2113.7777777777778</v>
      </c>
      <c r="E17" s="5">
        <f t="shared" si="3"/>
        <v>1319.4787630628728</v>
      </c>
      <c r="F17" s="4">
        <f t="shared" si="12"/>
        <v>0.02</v>
      </c>
      <c r="G17" s="9">
        <f t="shared" si="4"/>
        <v>845.51111111111106</v>
      </c>
      <c r="H17" s="10">
        <f t="shared" si="5"/>
        <v>0.19999999999999998</v>
      </c>
      <c r="I17" s="10">
        <f t="shared" si="6"/>
        <v>0.79999999999999993</v>
      </c>
      <c r="J17" s="9">
        <f t="shared" si="7"/>
        <v>278908.48876120098</v>
      </c>
      <c r="K17" s="9">
        <f t="shared" si="8"/>
        <v>1115633.9550448039</v>
      </c>
      <c r="L17" s="8">
        <f t="shared" si="9"/>
        <v>1394542.4438060049</v>
      </c>
      <c r="M17" s="15">
        <f t="shared" si="10"/>
        <v>2.0000000000000018E-2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2113.7777777777778</v>
      </c>
      <c r="E18" s="5">
        <f t="shared" si="3"/>
        <v>1345.8683383241303</v>
      </c>
      <c r="F18" s="4">
        <f t="shared" si="12"/>
        <v>0.02</v>
      </c>
      <c r="G18" s="9">
        <f t="shared" si="4"/>
        <v>845.51111111111106</v>
      </c>
      <c r="H18" s="10">
        <f t="shared" si="5"/>
        <v>0.19999999999999996</v>
      </c>
      <c r="I18" s="10">
        <f t="shared" si="6"/>
        <v>0.79999999999999993</v>
      </c>
      <c r="J18" s="9">
        <f t="shared" si="7"/>
        <v>284486.65853642498</v>
      </c>
      <c r="K18" s="9">
        <f t="shared" si="8"/>
        <v>1137946.6341457001</v>
      </c>
      <c r="L18" s="8">
        <f t="shared" si="9"/>
        <v>1422433.2926821252</v>
      </c>
      <c r="M18" s="15">
        <f t="shared" si="10"/>
        <v>2.000000000000024E-2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2113.7777777777778</v>
      </c>
      <c r="E19" s="5">
        <f t="shared" si="3"/>
        <v>1372.785705090613</v>
      </c>
      <c r="F19" s="4">
        <f t="shared" si="12"/>
        <v>0.02</v>
      </c>
      <c r="G19" s="9">
        <f t="shared" si="4"/>
        <v>845.51111111111106</v>
      </c>
      <c r="H19" s="10">
        <f t="shared" si="5"/>
        <v>0.2</v>
      </c>
      <c r="I19" s="10">
        <f t="shared" si="6"/>
        <v>0.8</v>
      </c>
      <c r="J19" s="9">
        <f t="shared" si="7"/>
        <v>290176.39170715353</v>
      </c>
      <c r="K19" s="9">
        <f t="shared" si="8"/>
        <v>1160705.5668286141</v>
      </c>
      <c r="L19" s="8">
        <f t="shared" si="9"/>
        <v>1450881.9585357676</v>
      </c>
      <c r="M19" s="15">
        <f t="shared" si="10"/>
        <v>2.0000000000000018E-2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2113.7777777777778</v>
      </c>
      <c r="E20" s="5">
        <f t="shared" si="3"/>
        <v>1400.2414191924252</v>
      </c>
      <c r="F20" s="4">
        <f t="shared" si="12"/>
        <v>0.02</v>
      </c>
      <c r="G20" s="9">
        <f t="shared" si="4"/>
        <v>845.51111111111106</v>
      </c>
      <c r="H20" s="10">
        <f t="shared" si="5"/>
        <v>0.2</v>
      </c>
      <c r="I20" s="10">
        <f t="shared" si="6"/>
        <v>0.8</v>
      </c>
      <c r="J20" s="9">
        <f t="shared" si="7"/>
        <v>295979.91954129661</v>
      </c>
      <c r="K20" s="9">
        <f t="shared" si="8"/>
        <v>1183919.6781651864</v>
      </c>
      <c r="L20" s="8">
        <f t="shared" si="9"/>
        <v>1479899.597706483</v>
      </c>
      <c r="M20" s="15">
        <f t="shared" si="10"/>
        <v>2.0000000000000018E-2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2113.7777777777778</v>
      </c>
      <c r="E21" s="5">
        <f t="shared" si="3"/>
        <v>1428.2462475762736</v>
      </c>
      <c r="F21" s="4">
        <f t="shared" si="12"/>
        <v>0.02</v>
      </c>
      <c r="G21" s="9">
        <f t="shared" si="4"/>
        <v>845.51111111111106</v>
      </c>
      <c r="H21" s="10">
        <f t="shared" si="5"/>
        <v>0.20000000000000004</v>
      </c>
      <c r="I21" s="10">
        <f t="shared" si="6"/>
        <v>0.79999999999999993</v>
      </c>
      <c r="J21" s="9">
        <f t="shared" si="7"/>
        <v>301899.51793212257</v>
      </c>
      <c r="K21" s="9">
        <f t="shared" si="8"/>
        <v>1207598.0717284901</v>
      </c>
      <c r="L21" s="8">
        <f t="shared" si="9"/>
        <v>1509497.5896606126</v>
      </c>
      <c r="M21" s="15">
        <f t="shared" si="10"/>
        <v>2.0000000000000018E-2</v>
      </c>
    </row>
    <row r="22" spans="1:13" x14ac:dyDescent="0.3">
      <c r="A22" s="1">
        <f t="shared" si="0"/>
        <v>19</v>
      </c>
      <c r="B22" s="14">
        <f t="shared" si="1"/>
        <v>71.412312378813681</v>
      </c>
      <c r="C22" s="3">
        <v>-0.5</v>
      </c>
      <c r="D22" s="9">
        <f t="shared" si="2"/>
        <v>2113.7777777777778</v>
      </c>
      <c r="E22" s="14">
        <f t="shared" si="3"/>
        <v>1285.4216228186463</v>
      </c>
      <c r="F22" s="3">
        <v>-0.1</v>
      </c>
      <c r="G22" s="9">
        <f t="shared" si="4"/>
        <v>845.51111111111106</v>
      </c>
      <c r="H22" s="10">
        <f t="shared" si="5"/>
        <v>0.12195121951219513</v>
      </c>
      <c r="I22" s="10">
        <f t="shared" si="6"/>
        <v>0.87804878048780488</v>
      </c>
      <c r="J22" s="9">
        <f t="shared" si="7"/>
        <v>150949.75896606129</v>
      </c>
      <c r="K22" s="9">
        <f t="shared" si="8"/>
        <v>1086838.2645556412</v>
      </c>
      <c r="L22" s="8">
        <f t="shared" si="9"/>
        <v>1237788.0235217025</v>
      </c>
      <c r="M22" s="15">
        <f t="shared" si="10"/>
        <v>-0.17999999999999994</v>
      </c>
    </row>
    <row r="23" spans="1:13" x14ac:dyDescent="0.3">
      <c r="A23" s="1">
        <f t="shared" si="0"/>
        <v>20</v>
      </c>
      <c r="B23" s="14">
        <f t="shared" si="1"/>
        <v>89.265390473517101</v>
      </c>
      <c r="C23" s="3">
        <v>0.25</v>
      </c>
      <c r="D23" s="9">
        <f>L22*H23/B22</f>
        <v>3466.5955555555561</v>
      </c>
      <c r="E23" s="14">
        <f t="shared" si="3"/>
        <v>1362.5469201877652</v>
      </c>
      <c r="F23" s="3">
        <v>0.06</v>
      </c>
      <c r="G23" s="9">
        <f>L22*I23/E22</f>
        <v>770.35456790123465</v>
      </c>
      <c r="H23" s="17">
        <v>0.2</v>
      </c>
      <c r="I23" s="17">
        <v>0.8</v>
      </c>
      <c r="J23" s="9">
        <f t="shared" si="7"/>
        <v>309447.00588042568</v>
      </c>
      <c r="K23" s="9">
        <f t="shared" si="8"/>
        <v>1049644.243946404</v>
      </c>
      <c r="L23" s="8">
        <f t="shared" si="9"/>
        <v>1359091.2498268296</v>
      </c>
      <c r="M23" s="15">
        <f t="shared" si="10"/>
        <v>9.8000000000000309E-2</v>
      </c>
    </row>
    <row r="24" spans="1:13" x14ac:dyDescent="0.3">
      <c r="A24" s="1">
        <f t="shared" si="0"/>
        <v>21</v>
      </c>
      <c r="B24" s="14">
        <f t="shared" si="1"/>
        <v>111.58173809189637</v>
      </c>
      <c r="C24" s="3">
        <f t="shared" ref="C24:C25" si="14">C23</f>
        <v>0.25</v>
      </c>
      <c r="D24" s="9">
        <f t="shared" si="2"/>
        <v>3466.5955555555561</v>
      </c>
      <c r="E24" s="14">
        <f t="shared" si="3"/>
        <v>1444.2997353990311</v>
      </c>
      <c r="F24" s="3">
        <f t="shared" ref="F24:F25" si="15">F23</f>
        <v>0.06</v>
      </c>
      <c r="G24" s="9">
        <f t="shared" si="4"/>
        <v>770.35456790123465</v>
      </c>
      <c r="H24" s="10">
        <f t="shared" si="5"/>
        <v>0.25797024880714553</v>
      </c>
      <c r="I24" s="10">
        <f t="shared" si="6"/>
        <v>0.74202975119285441</v>
      </c>
      <c r="J24" s="9">
        <f t="shared" si="7"/>
        <v>386808.75735053205</v>
      </c>
      <c r="K24" s="9">
        <f t="shared" si="8"/>
        <v>1112622.8985831882</v>
      </c>
      <c r="L24" s="8">
        <f t="shared" si="9"/>
        <v>1499431.6559337203</v>
      </c>
      <c r="M24" s="15">
        <f t="shared" si="10"/>
        <v>0.10326047358834245</v>
      </c>
    </row>
    <row r="25" spans="1:13" x14ac:dyDescent="0.3">
      <c r="A25" s="1">
        <f t="shared" si="0"/>
        <v>22</v>
      </c>
      <c r="B25" s="14">
        <f t="shared" si="1"/>
        <v>139.47717261487045</v>
      </c>
      <c r="C25" s="3">
        <f t="shared" si="14"/>
        <v>0.25</v>
      </c>
      <c r="D25" s="9">
        <f t="shared" si="2"/>
        <v>3466.5955555555561</v>
      </c>
      <c r="E25" s="14">
        <f t="shared" si="3"/>
        <v>1530.9577195229731</v>
      </c>
      <c r="F25" s="3">
        <f t="shared" si="15"/>
        <v>0.06</v>
      </c>
      <c r="G25" s="9">
        <f t="shared" si="4"/>
        <v>770.35456790123465</v>
      </c>
      <c r="H25" s="10">
        <f t="shared" si="5"/>
        <v>0.29076522932434978</v>
      </c>
      <c r="I25" s="10">
        <f t="shared" si="6"/>
        <v>0.70923477067565022</v>
      </c>
      <c r="J25" s="9">
        <f t="shared" si="7"/>
        <v>483510.94668816502</v>
      </c>
      <c r="K25" s="9">
        <f t="shared" si="8"/>
        <v>1179380.2724981795</v>
      </c>
      <c r="L25" s="8">
        <f t="shared" si="9"/>
        <v>1662891.2191863444</v>
      </c>
      <c r="M25" s="15">
        <f t="shared" si="10"/>
        <v>0.10901434727335757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0.13057874247680012</v>
      </c>
      <c r="D26" s="9">
        <f t="shared" si="2"/>
        <v>3466.5955555555561</v>
      </c>
      <c r="E26" s="14">
        <v>1576.8992641913983</v>
      </c>
      <c r="F26" s="2">
        <f>E26/E25-1</f>
        <v>3.0008369325013051E-2</v>
      </c>
      <c r="G26" s="9">
        <f t="shared" si="4"/>
        <v>770.35456790123465</v>
      </c>
      <c r="H26" s="10">
        <f t="shared" si="5"/>
        <v>0.31034482758620685</v>
      </c>
      <c r="I26" s="10">
        <f t="shared" si="6"/>
        <v>0.68965517241379304</v>
      </c>
      <c r="J26" s="9">
        <f t="shared" si="7"/>
        <v>546647.19808047276</v>
      </c>
      <c r="K26" s="9">
        <f t="shared" si="8"/>
        <v>1214771.5512899396</v>
      </c>
      <c r="L26" s="8">
        <f t="shared" si="9"/>
        <v>1761418.7493704124</v>
      </c>
      <c r="M26" s="15">
        <f t="shared" si="10"/>
        <v>5.9250736937727977E-2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>L26*H27/B26</f>
        <v>2234.0282469135809</v>
      </c>
      <c r="E27" s="5">
        <f t="shared" ref="E27" si="16">E26*(1+F27)</f>
        <v>1608.4372494752263</v>
      </c>
      <c r="F27" s="3">
        <v>0.02</v>
      </c>
      <c r="G27" s="9">
        <f>L26*I27/E26</f>
        <v>893.61129876543237</v>
      </c>
      <c r="H27" s="17">
        <v>0.2</v>
      </c>
      <c r="I27" s="17">
        <v>0.8</v>
      </c>
      <c r="J27" s="9">
        <f t="shared" si="7"/>
        <v>359329.42487156414</v>
      </c>
      <c r="K27" s="9">
        <f t="shared" si="8"/>
        <v>1437317.6994862568</v>
      </c>
      <c r="L27" s="8">
        <f t="shared" si="9"/>
        <v>1796647.124357821</v>
      </c>
      <c r="M27" s="15">
        <f t="shared" si="10"/>
        <v>2.000000000000024E-2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2234.0282469135809</v>
      </c>
      <c r="E28" s="5">
        <f t="shared" si="3"/>
        <v>1640.6059944647309</v>
      </c>
      <c r="F28" s="4">
        <f t="shared" si="12"/>
        <v>0.02</v>
      </c>
      <c r="G28" s="9">
        <f t="shared" si="4"/>
        <v>893.61129876543237</v>
      </c>
      <c r="H28" s="10">
        <f t="shared" si="5"/>
        <v>0.2</v>
      </c>
      <c r="I28" s="10">
        <f t="shared" si="6"/>
        <v>0.8</v>
      </c>
      <c r="J28" s="9">
        <f t="shared" si="7"/>
        <v>366516.01336899545</v>
      </c>
      <c r="K28" s="9">
        <f t="shared" si="8"/>
        <v>1466064.0534759818</v>
      </c>
      <c r="L28" s="8">
        <f t="shared" si="9"/>
        <v>1832580.0668449772</v>
      </c>
      <c r="M28" s="15">
        <f t="shared" si="10"/>
        <v>1.9999999999999796E-2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2234.0282469135809</v>
      </c>
      <c r="E29" s="5">
        <f t="shared" si="3"/>
        <v>1673.4181143540254</v>
      </c>
      <c r="F29" s="4">
        <f t="shared" si="12"/>
        <v>0.02</v>
      </c>
      <c r="G29" s="9">
        <f t="shared" si="4"/>
        <v>893.61129876543237</v>
      </c>
      <c r="H29" s="10">
        <f t="shared" si="5"/>
        <v>0.2</v>
      </c>
      <c r="I29" s="10">
        <f t="shared" si="6"/>
        <v>0.8</v>
      </c>
      <c r="J29" s="9">
        <f t="shared" si="7"/>
        <v>373846.33363637538</v>
      </c>
      <c r="K29" s="9">
        <f t="shared" si="8"/>
        <v>1495385.3345455015</v>
      </c>
      <c r="L29" s="8">
        <f t="shared" si="9"/>
        <v>1869231.6681818769</v>
      </c>
      <c r="M29" s="15">
        <f t="shared" si="10"/>
        <v>2.0000000000000018E-2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2234.0282469135809</v>
      </c>
      <c r="E30" s="5">
        <f t="shared" si="3"/>
        <v>1706.8864766411059</v>
      </c>
      <c r="F30" s="4">
        <f t="shared" si="12"/>
        <v>0.02</v>
      </c>
      <c r="G30" s="9">
        <f t="shared" si="4"/>
        <v>893.61129876543237</v>
      </c>
      <c r="H30" s="10">
        <f t="shared" si="5"/>
        <v>0.19999999999999998</v>
      </c>
      <c r="I30" s="10">
        <f t="shared" si="6"/>
        <v>0.79999999999999993</v>
      </c>
      <c r="J30" s="9">
        <f t="shared" si="7"/>
        <v>381323.26030910289</v>
      </c>
      <c r="K30" s="9">
        <f t="shared" si="8"/>
        <v>1525293.0412364115</v>
      </c>
      <c r="L30" s="8">
        <f t="shared" si="9"/>
        <v>1906616.3015455145</v>
      </c>
      <c r="M30" s="15">
        <f t="shared" si="10"/>
        <v>2.0000000000000018E-2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2234.0282469135809</v>
      </c>
      <c r="E31" s="5">
        <f t="shared" si="3"/>
        <v>1741.024206173928</v>
      </c>
      <c r="F31" s="4">
        <f t="shared" si="12"/>
        <v>0.02</v>
      </c>
      <c r="G31" s="9">
        <f t="shared" si="4"/>
        <v>893.61129876543237</v>
      </c>
      <c r="H31" s="10">
        <f t="shared" si="5"/>
        <v>0.19999999999999998</v>
      </c>
      <c r="I31" s="10">
        <f t="shared" si="6"/>
        <v>0.79999999999999993</v>
      </c>
      <c r="J31" s="9">
        <f t="shared" si="7"/>
        <v>388949.72551528492</v>
      </c>
      <c r="K31" s="9">
        <f t="shared" si="8"/>
        <v>1555798.9020611397</v>
      </c>
      <c r="L31" s="8">
        <f t="shared" si="9"/>
        <v>1944748.6275764247</v>
      </c>
      <c r="M31" s="15">
        <f t="shared" si="10"/>
        <v>2.0000000000000018E-2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2234.0282469135809</v>
      </c>
      <c r="E32" s="5">
        <f t="shared" si="3"/>
        <v>1775.8446902974065</v>
      </c>
      <c r="F32" s="4">
        <f t="shared" si="12"/>
        <v>0.02</v>
      </c>
      <c r="G32" s="9">
        <f t="shared" si="4"/>
        <v>893.61129876543237</v>
      </c>
      <c r="H32" s="10">
        <f t="shared" si="5"/>
        <v>0.2</v>
      </c>
      <c r="I32" s="10">
        <f t="shared" si="6"/>
        <v>0.8</v>
      </c>
      <c r="J32" s="9">
        <f t="shared" si="7"/>
        <v>396728.72002559062</v>
      </c>
      <c r="K32" s="9">
        <f t="shared" si="8"/>
        <v>1586914.8801023625</v>
      </c>
      <c r="L32" s="8">
        <f t="shared" si="9"/>
        <v>1983643.6001279531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2234.0282469135809</v>
      </c>
      <c r="E33" s="5">
        <f t="shared" si="3"/>
        <v>1811.3615841033547</v>
      </c>
      <c r="F33" s="4">
        <f t="shared" si="12"/>
        <v>0.02</v>
      </c>
      <c r="G33" s="9">
        <f t="shared" si="4"/>
        <v>893.61129876543237</v>
      </c>
      <c r="H33" s="10">
        <f t="shared" si="5"/>
        <v>0.2</v>
      </c>
      <c r="I33" s="10">
        <f t="shared" si="6"/>
        <v>0.8</v>
      </c>
      <c r="J33" s="9">
        <f t="shared" si="7"/>
        <v>404663.29442610242</v>
      </c>
      <c r="K33" s="9">
        <f t="shared" si="8"/>
        <v>1618653.1777044097</v>
      </c>
      <c r="L33" s="8">
        <f t="shared" si="9"/>
        <v>2023316.4721305121</v>
      </c>
      <c r="M33" s="15">
        <f t="shared" si="10"/>
        <v>2.0000000000000018E-2</v>
      </c>
    </row>
    <row r="34" spans="1:13" x14ac:dyDescent="0.3">
      <c r="A34" s="1">
        <f t="shared" si="0"/>
        <v>31</v>
      </c>
      <c r="B34" s="14">
        <f t="shared" si="1"/>
        <v>90.568079205167734</v>
      </c>
      <c r="C34" s="3">
        <v>-0.5</v>
      </c>
      <c r="D34" s="9">
        <f t="shared" si="2"/>
        <v>2234.0282469135809</v>
      </c>
      <c r="E34" s="14">
        <f t="shared" si="3"/>
        <v>1630.2254256930194</v>
      </c>
      <c r="F34" s="3">
        <v>-0.1</v>
      </c>
      <c r="G34" s="9">
        <f t="shared" si="4"/>
        <v>893.61129876543237</v>
      </c>
      <c r="H34" s="10">
        <f t="shared" si="5"/>
        <v>0.12195121951219511</v>
      </c>
      <c r="I34" s="10">
        <f t="shared" si="6"/>
        <v>0.87804878048780488</v>
      </c>
      <c r="J34" s="9">
        <f t="shared" si="7"/>
        <v>202331.64721305121</v>
      </c>
      <c r="K34" s="9">
        <f t="shared" si="8"/>
        <v>1456787.8599339689</v>
      </c>
      <c r="L34" s="8">
        <f t="shared" si="9"/>
        <v>1659119.5071470202</v>
      </c>
      <c r="M34" s="15">
        <f t="shared" si="10"/>
        <v>-0.17999999999999983</v>
      </c>
    </row>
    <row r="35" spans="1:13" x14ac:dyDescent="0.3">
      <c r="A35" s="1">
        <f t="shared" si="0"/>
        <v>32</v>
      </c>
      <c r="B35" s="14">
        <f t="shared" si="1"/>
        <v>113.21009900645967</v>
      </c>
      <c r="C35" s="3">
        <v>0.25</v>
      </c>
      <c r="D35" s="9">
        <f>L34*H35/B34</f>
        <v>3663.8063249382731</v>
      </c>
      <c r="E35" s="14">
        <f t="shared" si="3"/>
        <v>1728.0389512346005</v>
      </c>
      <c r="F35" s="3">
        <v>0.06</v>
      </c>
      <c r="G35" s="9">
        <f>L34*I35/E34</f>
        <v>814.17918331961619</v>
      </c>
      <c r="H35" s="17">
        <v>0.2</v>
      </c>
      <c r="I35" s="17">
        <v>0.8</v>
      </c>
      <c r="J35" s="9">
        <f t="shared" si="7"/>
        <v>414779.87678675505</v>
      </c>
      <c r="K35" s="9">
        <f t="shared" si="8"/>
        <v>1406933.3420606731</v>
      </c>
      <c r="L35" s="8">
        <f t="shared" si="9"/>
        <v>1821713.218847428</v>
      </c>
      <c r="M35" s="15">
        <f t="shared" si="10"/>
        <v>9.7999999999999865E-2</v>
      </c>
    </row>
    <row r="36" spans="1:13" x14ac:dyDescent="0.3">
      <c r="A36" s="1">
        <f t="shared" si="0"/>
        <v>33</v>
      </c>
      <c r="B36" s="14">
        <f t="shared" si="1"/>
        <v>141.5126237580746</v>
      </c>
      <c r="C36" s="3">
        <f t="shared" ref="C36:C37" si="17">C35</f>
        <v>0.25</v>
      </c>
      <c r="D36" s="9">
        <f t="shared" si="2"/>
        <v>3663.8063249382731</v>
      </c>
      <c r="E36" s="14">
        <f t="shared" si="3"/>
        <v>1831.7212883086765</v>
      </c>
      <c r="F36" s="3">
        <f t="shared" ref="F36:F37" si="18">F35</f>
        <v>0.06</v>
      </c>
      <c r="G36" s="9">
        <f t="shared" si="4"/>
        <v>814.17918331961619</v>
      </c>
      <c r="H36" s="10">
        <f t="shared" si="5"/>
        <v>0.25797024880714559</v>
      </c>
      <c r="I36" s="10">
        <f t="shared" si="6"/>
        <v>0.74202975119285441</v>
      </c>
      <c r="J36" s="9">
        <f t="shared" si="7"/>
        <v>518474.84598344384</v>
      </c>
      <c r="K36" s="9">
        <f t="shared" si="8"/>
        <v>1491349.3425843136</v>
      </c>
      <c r="L36" s="8">
        <f t="shared" si="9"/>
        <v>2009824.1885677574</v>
      </c>
      <c r="M36" s="15">
        <f t="shared" si="10"/>
        <v>0.10326047358834267</v>
      </c>
    </row>
    <row r="37" spans="1:13" x14ac:dyDescent="0.3">
      <c r="A37" s="1">
        <f t="shared" si="0"/>
        <v>34</v>
      </c>
      <c r="B37" s="14">
        <f t="shared" si="1"/>
        <v>176.89077969759325</v>
      </c>
      <c r="C37" s="3">
        <f t="shared" si="17"/>
        <v>0.25</v>
      </c>
      <c r="D37" s="9">
        <f t="shared" si="2"/>
        <v>3663.8063249382731</v>
      </c>
      <c r="E37" s="14">
        <f t="shared" si="3"/>
        <v>1941.6245656071972</v>
      </c>
      <c r="F37" s="3">
        <f t="shared" si="18"/>
        <v>0.06</v>
      </c>
      <c r="G37" s="9">
        <f t="shared" si="4"/>
        <v>814.17918331961619</v>
      </c>
      <c r="H37" s="10">
        <f t="shared" si="5"/>
        <v>0.29076522932434984</v>
      </c>
      <c r="I37" s="10">
        <f t="shared" si="6"/>
        <v>0.70923477067565022</v>
      </c>
      <c r="J37" s="9">
        <f t="shared" si="7"/>
        <v>648093.55747930484</v>
      </c>
      <c r="K37" s="9">
        <f t="shared" si="8"/>
        <v>1580830.3031393723</v>
      </c>
      <c r="L37" s="8">
        <f t="shared" si="9"/>
        <v>2228923.860618677</v>
      </c>
      <c r="M37" s="15">
        <f t="shared" si="10"/>
        <v>0.10901434727335757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0.13057874247680012</v>
      </c>
      <c r="D38" s="9">
        <f t="shared" si="2"/>
        <v>3663.8063249382731</v>
      </c>
      <c r="E38" s="14">
        <v>1999.8895526624565</v>
      </c>
      <c r="F38" s="2">
        <f>E38/E37-1</f>
        <v>3.0008369325013273E-2</v>
      </c>
      <c r="G38" s="9">
        <f t="shared" si="4"/>
        <v>814.17918331961619</v>
      </c>
      <c r="H38" s="10">
        <f t="shared" si="5"/>
        <v>0.31034482758620691</v>
      </c>
      <c r="I38" s="10">
        <f t="shared" si="6"/>
        <v>0.68965517241379315</v>
      </c>
      <c r="J38" s="9">
        <f t="shared" si="7"/>
        <v>732720.79922226816</v>
      </c>
      <c r="K38" s="9">
        <f t="shared" si="8"/>
        <v>1628268.4427161515</v>
      </c>
      <c r="L38" s="8">
        <f t="shared" si="9"/>
        <v>2360989.2419384196</v>
      </c>
      <c r="M38" s="15">
        <f t="shared" si="10"/>
        <v>5.9250736937728199E-2</v>
      </c>
    </row>
    <row r="39" spans="1:13" x14ac:dyDescent="0.3">
      <c r="A39" s="1">
        <f t="shared" si="0"/>
        <v>36</v>
      </c>
      <c r="B39" s="5">
        <f t="shared" ref="B39" si="19">B38*(1+C39)</f>
        <v>203.98873437157056</v>
      </c>
      <c r="C39" s="3">
        <v>0.02</v>
      </c>
      <c r="D39" s="9">
        <f>L38*H39/B38</f>
        <v>2361.1196316268874</v>
      </c>
      <c r="E39" s="5">
        <f t="shared" ref="E39" si="20">E38*(1+F39)</f>
        <v>2039.8873437157056</v>
      </c>
      <c r="F39" s="3">
        <v>0.02</v>
      </c>
      <c r="G39" s="9">
        <f>L38*I39/E38</f>
        <v>944.44785265075495</v>
      </c>
      <c r="H39" s="17">
        <v>0.2</v>
      </c>
      <c r="I39" s="17">
        <v>0.8</v>
      </c>
      <c r="J39" s="9">
        <f t="shared" si="7"/>
        <v>481641.80535543768</v>
      </c>
      <c r="K39" s="9">
        <f t="shared" si="8"/>
        <v>1926567.2214217507</v>
      </c>
      <c r="L39" s="8">
        <f t="shared" si="9"/>
        <v>2408209.0267771883</v>
      </c>
      <c r="M39" s="15">
        <f t="shared" si="10"/>
        <v>2.0000000000000018E-2</v>
      </c>
    </row>
    <row r="41" spans="1:13" s="13" customFormat="1" x14ac:dyDescent="0.3">
      <c r="A41" s="59" t="s">
        <v>12</v>
      </c>
      <c r="B41" s="12">
        <f>(B39/B3)^(1/3)-1</f>
        <v>0.26824179456254549</v>
      </c>
      <c r="C41" s="59"/>
      <c r="D41" s="59"/>
      <c r="E41" s="12">
        <f>(E39/E3)^(1/3)-1</f>
        <v>0.26824179456254549</v>
      </c>
      <c r="F41" s="59"/>
      <c r="G41" s="59"/>
      <c r="H41" s="59"/>
      <c r="I41" s="59"/>
      <c r="J41" s="12">
        <f>(J39/J3)^(1/3)-1</f>
        <v>0.34039066109765947</v>
      </c>
      <c r="K41" s="12">
        <f>(K39/K3)^(1/3)-1</f>
        <v>0.34039066109765947</v>
      </c>
      <c r="L41" s="12">
        <f>(L39/L3)^(1/3)-1</f>
        <v>0.34039066109765947</v>
      </c>
      <c r="M41" s="59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6D093-BBC2-42E8-9700-4DEADD8FDC2A}">
  <sheetPr codeName="Sheet9">
    <tabColor theme="7" tint="0.79998168889431442"/>
  </sheetPr>
  <dimension ref="A1:M41"/>
  <sheetViews>
    <sheetView zoomScale="80" zoomScaleNormal="80" workbookViewId="0">
      <pane xSplit="1" ySplit="2" topLeftCell="B12" activePane="bottomRight" state="frozen"/>
      <selection activeCell="O27" sqref="O27"/>
      <selection pane="topRight" activeCell="O27" sqref="O27"/>
      <selection pane="bottomLeft" activeCell="O27" sqref="O27"/>
      <selection pane="bottomRight" activeCell="P33" sqref="P33"/>
    </sheetView>
  </sheetViews>
  <sheetFormatPr defaultColWidth="8.88671875" defaultRowHeight="14.4" x14ac:dyDescent="0.3"/>
  <cols>
    <col min="1" max="1" width="12.5546875" style="1" bestFit="1" customWidth="1"/>
    <col min="2" max="7" width="15.5546875" style="1" customWidth="1"/>
    <col min="8" max="8" width="13" style="1" customWidth="1"/>
    <col min="9" max="9" width="13.88671875" style="1" customWidth="1"/>
    <col min="10" max="10" width="14.109375" style="1" customWidth="1"/>
    <col min="11" max="11" width="13.109375" style="1" customWidth="1"/>
    <col min="12" max="12" width="13.77734375" style="1" customWidth="1"/>
    <col min="13" max="13" width="15.5546875" style="1" customWidth="1"/>
    <col min="14" max="16384" width="8.88671875" style="1"/>
  </cols>
  <sheetData>
    <row r="1" spans="1:13" x14ac:dyDescent="0.3">
      <c r="A1" s="7">
        <v>1000000</v>
      </c>
      <c r="H1" s="69" t="s">
        <v>6</v>
      </c>
      <c r="I1" s="69"/>
      <c r="J1" s="69"/>
      <c r="K1" s="69"/>
      <c r="L1" s="69"/>
      <c r="M1" s="69"/>
    </row>
    <row r="2" spans="1:13" x14ac:dyDescent="0.3">
      <c r="A2" s="1" t="s">
        <v>0</v>
      </c>
      <c r="B2" s="1" t="s">
        <v>4</v>
      </c>
      <c r="C2" s="1" t="s">
        <v>2</v>
      </c>
      <c r="D2" s="1" t="s">
        <v>1</v>
      </c>
      <c r="E2" s="1" t="s">
        <v>5</v>
      </c>
      <c r="F2" s="1" t="s">
        <v>2</v>
      </c>
      <c r="G2" s="1" t="s">
        <v>3</v>
      </c>
      <c r="H2" s="1" t="s">
        <v>7</v>
      </c>
      <c r="I2" s="1" t="s">
        <v>8</v>
      </c>
      <c r="J2" s="1" t="s">
        <v>10</v>
      </c>
      <c r="K2" s="1" t="s">
        <v>11</v>
      </c>
      <c r="L2" s="1" t="s">
        <v>9</v>
      </c>
      <c r="M2" s="1" t="s">
        <v>2</v>
      </c>
    </row>
    <row r="3" spans="1:13" x14ac:dyDescent="0.3">
      <c r="A3" s="1">
        <v>0</v>
      </c>
      <c r="B3" s="5">
        <v>100</v>
      </c>
      <c r="D3" s="9">
        <f>J3/B3</f>
        <v>1000</v>
      </c>
      <c r="E3" s="5">
        <v>1000</v>
      </c>
      <c r="G3" s="9">
        <f>K3/E3</f>
        <v>900</v>
      </c>
      <c r="H3" s="6">
        <v>0.1</v>
      </c>
      <c r="I3" s="6">
        <v>0.9</v>
      </c>
      <c r="J3" s="8">
        <f>H3*$A$1</f>
        <v>100000</v>
      </c>
      <c r="K3" s="8">
        <f>I3*$A$1</f>
        <v>900000</v>
      </c>
      <c r="L3" s="8">
        <f>K3+J3</f>
        <v>1000000</v>
      </c>
    </row>
    <row r="4" spans="1:13" x14ac:dyDescent="0.3">
      <c r="A4" s="1">
        <f>A3+1</f>
        <v>1</v>
      </c>
      <c r="B4" s="5">
        <f>B3*(1+C4)</f>
        <v>102</v>
      </c>
      <c r="C4" s="3">
        <v>0.02</v>
      </c>
      <c r="D4" s="9">
        <f>D3</f>
        <v>1000</v>
      </c>
      <c r="E4" s="5">
        <f>E3*(1+F4)</f>
        <v>1020</v>
      </c>
      <c r="F4" s="3">
        <v>0.02</v>
      </c>
      <c r="G4" s="9">
        <f>G3</f>
        <v>900</v>
      </c>
      <c r="H4" s="10">
        <f>J4/L4</f>
        <v>0.1</v>
      </c>
      <c r="I4" s="10">
        <f>K4/L4</f>
        <v>0.9</v>
      </c>
      <c r="J4" s="9">
        <f>D4*B4</f>
        <v>102000</v>
      </c>
      <c r="K4" s="9">
        <f>E4*G4</f>
        <v>918000</v>
      </c>
      <c r="L4" s="8">
        <f>K4+J4</f>
        <v>1020000</v>
      </c>
      <c r="M4" s="15">
        <f>L4/L3-1</f>
        <v>2.0000000000000018E-2</v>
      </c>
    </row>
    <row r="5" spans="1:13" x14ac:dyDescent="0.3">
      <c r="A5" s="1">
        <f t="shared" ref="A5:A39" si="0">A4+1</f>
        <v>2</v>
      </c>
      <c r="B5" s="5">
        <f t="shared" ref="B5:B37" si="1">B4*(1+C5)</f>
        <v>104.04</v>
      </c>
      <c r="C5" s="2">
        <f>C4</f>
        <v>0.02</v>
      </c>
      <c r="D5" s="9">
        <f t="shared" ref="D5:D38" si="2">D4</f>
        <v>1000</v>
      </c>
      <c r="E5" s="5">
        <f t="shared" ref="E5:E37" si="3">E4*(1+F5)</f>
        <v>1040.4000000000001</v>
      </c>
      <c r="F5" s="4">
        <f>F4</f>
        <v>0.02</v>
      </c>
      <c r="G5" s="9">
        <f t="shared" ref="G5:G38" si="4">G4</f>
        <v>900</v>
      </c>
      <c r="H5" s="10">
        <f t="shared" ref="H5:H38" si="5">J5/L5</f>
        <v>9.9999999999999992E-2</v>
      </c>
      <c r="I5" s="10">
        <f t="shared" ref="I5:I38" si="6">K5/L5</f>
        <v>0.9</v>
      </c>
      <c r="J5" s="9">
        <f t="shared" ref="J5:J39" si="7">D5*B5</f>
        <v>104040</v>
      </c>
      <c r="K5" s="9">
        <f t="shared" ref="K5:K39" si="8">E5*G5</f>
        <v>936360.00000000012</v>
      </c>
      <c r="L5" s="8">
        <f t="shared" ref="L5:L39" si="9">K5+J5</f>
        <v>1040400.0000000001</v>
      </c>
      <c r="M5" s="15">
        <f t="shared" ref="M5:M39" si="10">L5/L4-1</f>
        <v>2.0000000000000018E-2</v>
      </c>
    </row>
    <row r="6" spans="1:13" x14ac:dyDescent="0.3">
      <c r="A6" s="1">
        <f t="shared" si="0"/>
        <v>3</v>
      </c>
      <c r="B6" s="5">
        <f t="shared" si="1"/>
        <v>106.1208</v>
      </c>
      <c r="C6" s="2">
        <f t="shared" ref="C6:C33" si="11">C5</f>
        <v>0.02</v>
      </c>
      <c r="D6" s="9">
        <f t="shared" si="2"/>
        <v>1000</v>
      </c>
      <c r="E6" s="5">
        <f t="shared" si="3"/>
        <v>1061.2080000000001</v>
      </c>
      <c r="F6" s="4">
        <f t="shared" ref="F6:F33" si="12">F5</f>
        <v>0.02</v>
      </c>
      <c r="G6" s="9">
        <f t="shared" si="4"/>
        <v>900</v>
      </c>
      <c r="H6" s="10">
        <f t="shared" si="5"/>
        <v>0.1</v>
      </c>
      <c r="I6" s="10">
        <f t="shared" si="6"/>
        <v>0.9</v>
      </c>
      <c r="J6" s="9">
        <f t="shared" si="7"/>
        <v>106120.8</v>
      </c>
      <c r="K6" s="9">
        <f t="shared" si="8"/>
        <v>955087.20000000007</v>
      </c>
      <c r="L6" s="8">
        <f t="shared" si="9"/>
        <v>1061208</v>
      </c>
      <c r="M6" s="15">
        <f t="shared" si="10"/>
        <v>1.9999999999999796E-2</v>
      </c>
    </row>
    <row r="7" spans="1:13" x14ac:dyDescent="0.3">
      <c r="A7" s="1">
        <f t="shared" si="0"/>
        <v>4</v>
      </c>
      <c r="B7" s="5">
        <f t="shared" si="1"/>
        <v>108.243216</v>
      </c>
      <c r="C7" s="2">
        <f t="shared" si="11"/>
        <v>0.02</v>
      </c>
      <c r="D7" s="9">
        <f t="shared" si="2"/>
        <v>1000</v>
      </c>
      <c r="E7" s="5">
        <f t="shared" si="3"/>
        <v>1082.4321600000001</v>
      </c>
      <c r="F7" s="4">
        <f t="shared" si="12"/>
        <v>0.02</v>
      </c>
      <c r="G7" s="9">
        <f t="shared" si="4"/>
        <v>900</v>
      </c>
      <c r="H7" s="10">
        <f t="shared" si="5"/>
        <v>0.1</v>
      </c>
      <c r="I7" s="10">
        <f t="shared" si="6"/>
        <v>0.90000000000000013</v>
      </c>
      <c r="J7" s="9">
        <f t="shared" si="7"/>
        <v>108243.216</v>
      </c>
      <c r="K7" s="9">
        <f t="shared" si="8"/>
        <v>974188.94400000002</v>
      </c>
      <c r="L7" s="8">
        <f t="shared" si="9"/>
        <v>1082432.1599999999</v>
      </c>
      <c r="M7" s="15">
        <f t="shared" si="10"/>
        <v>2.0000000000000018E-2</v>
      </c>
    </row>
    <row r="8" spans="1:13" x14ac:dyDescent="0.3">
      <c r="A8" s="1">
        <f t="shared" si="0"/>
        <v>5</v>
      </c>
      <c r="B8" s="5">
        <f t="shared" si="1"/>
        <v>110.40808032000001</v>
      </c>
      <c r="C8" s="2">
        <f t="shared" si="11"/>
        <v>0.02</v>
      </c>
      <c r="D8" s="9">
        <f t="shared" si="2"/>
        <v>1000</v>
      </c>
      <c r="E8" s="5">
        <f t="shared" si="3"/>
        <v>1104.0808032</v>
      </c>
      <c r="F8" s="4">
        <f t="shared" si="12"/>
        <v>0.02</v>
      </c>
      <c r="G8" s="9">
        <f t="shared" si="4"/>
        <v>900</v>
      </c>
      <c r="H8" s="10">
        <f t="shared" si="5"/>
        <v>0.1</v>
      </c>
      <c r="I8" s="10">
        <f t="shared" si="6"/>
        <v>0.9</v>
      </c>
      <c r="J8" s="9">
        <f t="shared" si="7"/>
        <v>110408.08032000001</v>
      </c>
      <c r="K8" s="9">
        <f t="shared" si="8"/>
        <v>993672.72288000002</v>
      </c>
      <c r="L8" s="8">
        <f t="shared" si="9"/>
        <v>1104080.8032</v>
      </c>
      <c r="M8" s="15">
        <f t="shared" si="10"/>
        <v>2.0000000000000018E-2</v>
      </c>
    </row>
    <row r="9" spans="1:13" x14ac:dyDescent="0.3">
      <c r="A9" s="1">
        <f t="shared" si="0"/>
        <v>6</v>
      </c>
      <c r="B9" s="5">
        <f t="shared" si="1"/>
        <v>112.61624192640001</v>
      </c>
      <c r="C9" s="2">
        <f t="shared" si="11"/>
        <v>0.02</v>
      </c>
      <c r="D9" s="9">
        <f t="shared" si="2"/>
        <v>1000</v>
      </c>
      <c r="E9" s="5">
        <f t="shared" si="3"/>
        <v>1126.1624192639999</v>
      </c>
      <c r="F9" s="4">
        <f t="shared" si="12"/>
        <v>0.02</v>
      </c>
      <c r="G9" s="9">
        <f t="shared" si="4"/>
        <v>900</v>
      </c>
      <c r="H9" s="10">
        <f t="shared" si="5"/>
        <v>0.10000000000000002</v>
      </c>
      <c r="I9" s="10">
        <f t="shared" si="6"/>
        <v>0.9</v>
      </c>
      <c r="J9" s="9">
        <f t="shared" si="7"/>
        <v>112616.24192640001</v>
      </c>
      <c r="K9" s="9">
        <f t="shared" si="8"/>
        <v>1013546.1773375999</v>
      </c>
      <c r="L9" s="8">
        <f t="shared" si="9"/>
        <v>1126162.4192639999</v>
      </c>
      <c r="M9" s="15">
        <f t="shared" si="10"/>
        <v>2.0000000000000018E-2</v>
      </c>
    </row>
    <row r="10" spans="1:13" x14ac:dyDescent="0.3">
      <c r="A10" s="1">
        <f t="shared" si="0"/>
        <v>7</v>
      </c>
      <c r="B10" s="14">
        <f t="shared" si="1"/>
        <v>56.308120963200004</v>
      </c>
      <c r="C10" s="3">
        <v>-0.5</v>
      </c>
      <c r="D10" s="9">
        <f t="shared" si="2"/>
        <v>1000</v>
      </c>
      <c r="E10" s="14">
        <f t="shared" si="3"/>
        <v>1013.5461773375999</v>
      </c>
      <c r="F10" s="3">
        <v>-0.1</v>
      </c>
      <c r="G10" s="9">
        <f t="shared" si="4"/>
        <v>900</v>
      </c>
      <c r="H10" s="10">
        <f t="shared" si="5"/>
        <v>5.8139534883720936E-2</v>
      </c>
      <c r="I10" s="10">
        <f t="shared" si="6"/>
        <v>0.94186046511627908</v>
      </c>
      <c r="J10" s="9">
        <f t="shared" si="7"/>
        <v>56308.120963200003</v>
      </c>
      <c r="K10" s="9">
        <f t="shared" si="8"/>
        <v>912191.55960384</v>
      </c>
      <c r="L10" s="8">
        <f t="shared" si="9"/>
        <v>968499.68056703999</v>
      </c>
      <c r="M10" s="15">
        <f t="shared" si="10"/>
        <v>-0.1399999999999999</v>
      </c>
    </row>
    <row r="11" spans="1:13" x14ac:dyDescent="0.3">
      <c r="A11" s="1">
        <f t="shared" si="0"/>
        <v>8</v>
      </c>
      <c r="B11" s="14">
        <f t="shared" si="1"/>
        <v>70.38515120400001</v>
      </c>
      <c r="C11" s="3">
        <v>0.25</v>
      </c>
      <c r="D11" s="9">
        <f>L10*H11/B10</f>
        <v>1720</v>
      </c>
      <c r="E11" s="14">
        <f t="shared" si="3"/>
        <v>1074.3589479778559</v>
      </c>
      <c r="F11" s="3">
        <v>0.06</v>
      </c>
      <c r="G11" s="9">
        <f>L10*I11/E10</f>
        <v>860</v>
      </c>
      <c r="H11" s="17">
        <v>0.1</v>
      </c>
      <c r="I11" s="17">
        <f>1-H11</f>
        <v>0.9</v>
      </c>
      <c r="J11" s="9">
        <f t="shared" si="7"/>
        <v>121062.46007088001</v>
      </c>
      <c r="K11" s="9">
        <f t="shared" si="8"/>
        <v>923948.69526095607</v>
      </c>
      <c r="L11" s="8">
        <f t="shared" si="9"/>
        <v>1045011.1553318361</v>
      </c>
      <c r="M11" s="15">
        <f t="shared" si="10"/>
        <v>7.8999999999999959E-2</v>
      </c>
    </row>
    <row r="12" spans="1:13" x14ac:dyDescent="0.3">
      <c r="A12" s="1">
        <f t="shared" si="0"/>
        <v>9</v>
      </c>
      <c r="B12" s="14">
        <f t="shared" si="1"/>
        <v>87.981439005000013</v>
      </c>
      <c r="C12" s="3">
        <f t="shared" si="11"/>
        <v>0.25</v>
      </c>
      <c r="D12" s="9">
        <f t="shared" si="2"/>
        <v>1720</v>
      </c>
      <c r="E12" s="14">
        <f t="shared" si="3"/>
        <v>1138.8204848565274</v>
      </c>
      <c r="F12" s="3">
        <f t="shared" ref="F12:F13" si="13">F11</f>
        <v>0.06</v>
      </c>
      <c r="G12" s="9">
        <f t="shared" si="4"/>
        <v>860</v>
      </c>
      <c r="H12" s="10">
        <f t="shared" si="5"/>
        <v>0.13383412277621223</v>
      </c>
      <c r="I12" s="10">
        <f t="shared" si="6"/>
        <v>0.86616587722378779</v>
      </c>
      <c r="J12" s="9">
        <f t="shared" si="7"/>
        <v>151328.07508860002</v>
      </c>
      <c r="K12" s="9">
        <f t="shared" si="8"/>
        <v>979385.61697661353</v>
      </c>
      <c r="L12" s="8">
        <f t="shared" si="9"/>
        <v>1130713.6920652136</v>
      </c>
      <c r="M12" s="15">
        <f t="shared" si="10"/>
        <v>8.2011121408711807E-2</v>
      </c>
    </row>
    <row r="13" spans="1:13" x14ac:dyDescent="0.3">
      <c r="A13" s="1">
        <f t="shared" si="0"/>
        <v>10</v>
      </c>
      <c r="B13" s="14">
        <f t="shared" si="1"/>
        <v>109.97679875625002</v>
      </c>
      <c r="C13" s="3">
        <f t="shared" si="11"/>
        <v>0.25</v>
      </c>
      <c r="D13" s="9">
        <f t="shared" si="2"/>
        <v>1720</v>
      </c>
      <c r="E13" s="14">
        <f t="shared" si="3"/>
        <v>1207.1497139479191</v>
      </c>
      <c r="F13" s="3">
        <f t="shared" si="13"/>
        <v>0.06</v>
      </c>
      <c r="G13" s="9">
        <f t="shared" si="4"/>
        <v>860</v>
      </c>
      <c r="H13" s="10">
        <f t="shared" si="5"/>
        <v>0.15412591067945292</v>
      </c>
      <c r="I13" s="10">
        <f t="shared" si="6"/>
        <v>0.84587408932054708</v>
      </c>
      <c r="J13" s="9">
        <f t="shared" si="7"/>
        <v>189160.09386075003</v>
      </c>
      <c r="K13" s="9">
        <f t="shared" si="8"/>
        <v>1038148.7539952104</v>
      </c>
      <c r="L13" s="8">
        <f t="shared" si="9"/>
        <v>1227308.8478559605</v>
      </c>
      <c r="M13" s="15">
        <f t="shared" si="10"/>
        <v>8.542848332748032E-2</v>
      </c>
    </row>
    <row r="14" spans="1:13" x14ac:dyDescent="0.3">
      <c r="A14" s="1">
        <f t="shared" si="0"/>
        <v>11</v>
      </c>
      <c r="B14" s="14">
        <v>124.33743083946524</v>
      </c>
      <c r="C14" s="2">
        <f>B14/B13-1</f>
        <v>0.1305787424767999</v>
      </c>
      <c r="D14" s="9">
        <f t="shared" si="2"/>
        <v>1720</v>
      </c>
      <c r="E14" s="14">
        <v>1243.3743083946526</v>
      </c>
      <c r="F14" s="2">
        <f>E14/E13-1</f>
        <v>3.0008369325013495E-2</v>
      </c>
      <c r="G14" s="9">
        <f t="shared" si="4"/>
        <v>860</v>
      </c>
      <c r="H14" s="10">
        <f t="shared" si="5"/>
        <v>0.16666666666666666</v>
      </c>
      <c r="I14" s="10">
        <f t="shared" si="6"/>
        <v>0.83333333333333337</v>
      </c>
      <c r="J14" s="9">
        <f t="shared" si="7"/>
        <v>213860.38104388022</v>
      </c>
      <c r="K14" s="9">
        <f t="shared" si="8"/>
        <v>1069301.9052194012</v>
      </c>
      <c r="L14" s="8">
        <f t="shared" si="9"/>
        <v>1283162.2862632815</v>
      </c>
      <c r="M14" s="15">
        <f t="shared" si="10"/>
        <v>4.5508869674405039E-2</v>
      </c>
    </row>
    <row r="15" spans="1:13" x14ac:dyDescent="0.3">
      <c r="A15" s="1">
        <f t="shared" si="0"/>
        <v>12</v>
      </c>
      <c r="B15" s="5">
        <f t="shared" si="1"/>
        <v>126.82417945625456</v>
      </c>
      <c r="C15" s="3">
        <v>0.02</v>
      </c>
      <c r="D15" s="9">
        <f>L14*H15/B14</f>
        <v>1032.0000000000002</v>
      </c>
      <c r="E15" s="5">
        <f t="shared" si="3"/>
        <v>1268.2417945625457</v>
      </c>
      <c r="F15" s="3">
        <v>0.02</v>
      </c>
      <c r="G15" s="9">
        <f>L14*I15/E14</f>
        <v>928.80000000000007</v>
      </c>
      <c r="H15" s="17">
        <v>0.1</v>
      </c>
      <c r="I15" s="17">
        <f>1-H15</f>
        <v>0.9</v>
      </c>
      <c r="J15" s="9">
        <f t="shared" si="7"/>
        <v>130882.55319885473</v>
      </c>
      <c r="K15" s="9">
        <f t="shared" si="8"/>
        <v>1177942.9787896925</v>
      </c>
      <c r="L15" s="8">
        <f t="shared" si="9"/>
        <v>1308825.5319885472</v>
      </c>
      <c r="M15" s="15">
        <f t="shared" si="10"/>
        <v>2.0000000000000018E-2</v>
      </c>
    </row>
    <row r="16" spans="1:13" x14ac:dyDescent="0.3">
      <c r="A16" s="1">
        <f t="shared" si="0"/>
        <v>13</v>
      </c>
      <c r="B16" s="5">
        <f t="shared" si="1"/>
        <v>129.36066304537965</v>
      </c>
      <c r="C16" s="2">
        <f t="shared" si="11"/>
        <v>0.02</v>
      </c>
      <c r="D16" s="9">
        <f t="shared" si="2"/>
        <v>1032.0000000000002</v>
      </c>
      <c r="E16" s="5">
        <f t="shared" si="3"/>
        <v>1293.6066304537967</v>
      </c>
      <c r="F16" s="4">
        <f t="shared" si="12"/>
        <v>0.02</v>
      </c>
      <c r="G16" s="9">
        <f t="shared" si="4"/>
        <v>928.80000000000007</v>
      </c>
      <c r="H16" s="10">
        <f t="shared" si="5"/>
        <v>0.10000000000000002</v>
      </c>
      <c r="I16" s="10">
        <f t="shared" si="6"/>
        <v>0.9</v>
      </c>
      <c r="J16" s="9">
        <f t="shared" si="7"/>
        <v>133500.20426283183</v>
      </c>
      <c r="K16" s="9">
        <f t="shared" si="8"/>
        <v>1201501.8383654864</v>
      </c>
      <c r="L16" s="8">
        <f t="shared" si="9"/>
        <v>1335002.0426283181</v>
      </c>
      <c r="M16" s="15">
        <f t="shared" si="10"/>
        <v>2.0000000000000018E-2</v>
      </c>
    </row>
    <row r="17" spans="1:13" x14ac:dyDescent="0.3">
      <c r="A17" s="1">
        <f t="shared" si="0"/>
        <v>14</v>
      </c>
      <c r="B17" s="5">
        <f t="shared" si="1"/>
        <v>131.94787630628724</v>
      </c>
      <c r="C17" s="2">
        <f t="shared" si="11"/>
        <v>0.02</v>
      </c>
      <c r="D17" s="9">
        <f t="shared" si="2"/>
        <v>1032.0000000000002</v>
      </c>
      <c r="E17" s="5">
        <f t="shared" si="3"/>
        <v>1319.4787630628728</v>
      </c>
      <c r="F17" s="4">
        <f t="shared" si="12"/>
        <v>0.02</v>
      </c>
      <c r="G17" s="9">
        <f t="shared" si="4"/>
        <v>928.80000000000007</v>
      </c>
      <c r="H17" s="10">
        <f t="shared" si="5"/>
        <v>9.9999999999999992E-2</v>
      </c>
      <c r="I17" s="10">
        <f t="shared" si="6"/>
        <v>0.9</v>
      </c>
      <c r="J17" s="9">
        <f t="shared" si="7"/>
        <v>136170.20834808846</v>
      </c>
      <c r="K17" s="9">
        <f t="shared" si="8"/>
        <v>1225531.8751327964</v>
      </c>
      <c r="L17" s="8">
        <f t="shared" si="9"/>
        <v>1361702.0834808848</v>
      </c>
      <c r="M17" s="15">
        <f t="shared" si="10"/>
        <v>2.000000000000024E-2</v>
      </c>
    </row>
    <row r="18" spans="1:13" x14ac:dyDescent="0.3">
      <c r="A18" s="1">
        <f t="shared" si="0"/>
        <v>15</v>
      </c>
      <c r="B18" s="5">
        <f t="shared" si="1"/>
        <v>134.58683383241299</v>
      </c>
      <c r="C18" s="2">
        <f t="shared" si="11"/>
        <v>0.02</v>
      </c>
      <c r="D18" s="9">
        <f t="shared" si="2"/>
        <v>1032.0000000000002</v>
      </c>
      <c r="E18" s="5">
        <f t="shared" si="3"/>
        <v>1345.8683383241303</v>
      </c>
      <c r="F18" s="4">
        <f t="shared" si="12"/>
        <v>0.02</v>
      </c>
      <c r="G18" s="9">
        <f t="shared" si="4"/>
        <v>928.80000000000007</v>
      </c>
      <c r="H18" s="10">
        <f t="shared" si="5"/>
        <v>0.1</v>
      </c>
      <c r="I18" s="10">
        <f t="shared" si="6"/>
        <v>0.9</v>
      </c>
      <c r="J18" s="9">
        <f t="shared" si="7"/>
        <v>138893.61251505025</v>
      </c>
      <c r="K18" s="9">
        <f t="shared" si="8"/>
        <v>1250042.5126354522</v>
      </c>
      <c r="L18" s="8">
        <f t="shared" si="9"/>
        <v>1388936.1251505024</v>
      </c>
      <c r="M18" s="15">
        <f t="shared" si="10"/>
        <v>2.0000000000000018E-2</v>
      </c>
    </row>
    <row r="19" spans="1:13" x14ac:dyDescent="0.3">
      <c r="A19" s="1">
        <f t="shared" si="0"/>
        <v>16</v>
      </c>
      <c r="B19" s="5">
        <f t="shared" si="1"/>
        <v>137.27857050906127</v>
      </c>
      <c r="C19" s="2">
        <f t="shared" si="11"/>
        <v>0.02</v>
      </c>
      <c r="D19" s="9">
        <f t="shared" si="2"/>
        <v>1032.0000000000002</v>
      </c>
      <c r="E19" s="5">
        <f t="shared" si="3"/>
        <v>1372.785705090613</v>
      </c>
      <c r="F19" s="4">
        <f t="shared" si="12"/>
        <v>0.02</v>
      </c>
      <c r="G19" s="9">
        <f t="shared" si="4"/>
        <v>928.80000000000007</v>
      </c>
      <c r="H19" s="10">
        <f t="shared" si="5"/>
        <v>9.9999999999999992E-2</v>
      </c>
      <c r="I19" s="10">
        <f t="shared" si="6"/>
        <v>0.9</v>
      </c>
      <c r="J19" s="9">
        <f t="shared" si="7"/>
        <v>141671.48476535126</v>
      </c>
      <c r="K19" s="9">
        <f t="shared" si="8"/>
        <v>1275043.3628881613</v>
      </c>
      <c r="L19" s="8">
        <f t="shared" si="9"/>
        <v>1416714.8476535126</v>
      </c>
      <c r="M19" s="15">
        <f t="shared" si="10"/>
        <v>2.0000000000000018E-2</v>
      </c>
    </row>
    <row r="20" spans="1:13" x14ac:dyDescent="0.3">
      <c r="A20" s="1">
        <f t="shared" si="0"/>
        <v>17</v>
      </c>
      <c r="B20" s="5">
        <f t="shared" si="1"/>
        <v>140.02414191924251</v>
      </c>
      <c r="C20" s="2">
        <f t="shared" si="11"/>
        <v>0.02</v>
      </c>
      <c r="D20" s="9">
        <f t="shared" si="2"/>
        <v>1032.0000000000002</v>
      </c>
      <c r="E20" s="5">
        <f t="shared" si="3"/>
        <v>1400.2414191924252</v>
      </c>
      <c r="F20" s="4">
        <f t="shared" si="12"/>
        <v>0.02</v>
      </c>
      <c r="G20" s="9">
        <f t="shared" si="4"/>
        <v>928.80000000000007</v>
      </c>
      <c r="H20" s="10">
        <f t="shared" si="5"/>
        <v>0.1</v>
      </c>
      <c r="I20" s="10">
        <f t="shared" si="6"/>
        <v>0.9</v>
      </c>
      <c r="J20" s="9">
        <f t="shared" si="7"/>
        <v>144504.9144606583</v>
      </c>
      <c r="K20" s="9">
        <f t="shared" si="8"/>
        <v>1300544.2301459245</v>
      </c>
      <c r="L20" s="8">
        <f t="shared" si="9"/>
        <v>1445049.1446065828</v>
      </c>
      <c r="M20" s="15">
        <f t="shared" si="10"/>
        <v>2.0000000000000018E-2</v>
      </c>
    </row>
    <row r="21" spans="1:13" x14ac:dyDescent="0.3">
      <c r="A21" s="1">
        <f t="shared" si="0"/>
        <v>18</v>
      </c>
      <c r="B21" s="5">
        <f t="shared" si="1"/>
        <v>142.82462475762736</v>
      </c>
      <c r="C21" s="2">
        <f t="shared" si="11"/>
        <v>0.02</v>
      </c>
      <c r="D21" s="9">
        <f t="shared" si="2"/>
        <v>1032.0000000000002</v>
      </c>
      <c r="E21" s="5">
        <f t="shared" si="3"/>
        <v>1428.2462475762736</v>
      </c>
      <c r="F21" s="4">
        <f t="shared" si="12"/>
        <v>0.02</v>
      </c>
      <c r="G21" s="9">
        <f t="shared" si="4"/>
        <v>928.80000000000007</v>
      </c>
      <c r="H21" s="10">
        <f t="shared" si="5"/>
        <v>0.10000000000000002</v>
      </c>
      <c r="I21" s="10">
        <f t="shared" si="6"/>
        <v>0.9</v>
      </c>
      <c r="J21" s="9">
        <f t="shared" si="7"/>
        <v>147395.01274987147</v>
      </c>
      <c r="K21" s="9">
        <f t="shared" si="8"/>
        <v>1326555.114748843</v>
      </c>
      <c r="L21" s="8">
        <f t="shared" si="9"/>
        <v>1473950.1274987145</v>
      </c>
      <c r="M21" s="15">
        <f t="shared" si="10"/>
        <v>2.0000000000000018E-2</v>
      </c>
    </row>
    <row r="22" spans="1:13" x14ac:dyDescent="0.3">
      <c r="A22" s="1">
        <f t="shared" si="0"/>
        <v>19</v>
      </c>
      <c r="B22" s="14">
        <f t="shared" si="1"/>
        <v>71.412312378813681</v>
      </c>
      <c r="C22" s="3">
        <v>-0.5</v>
      </c>
      <c r="D22" s="9">
        <f t="shared" si="2"/>
        <v>1032.0000000000002</v>
      </c>
      <c r="E22" s="14">
        <f t="shared" si="3"/>
        <v>1285.4216228186463</v>
      </c>
      <c r="F22" s="3">
        <v>-0.1</v>
      </c>
      <c r="G22" s="9">
        <f t="shared" si="4"/>
        <v>928.80000000000007</v>
      </c>
      <c r="H22" s="10">
        <f t="shared" si="5"/>
        <v>5.8139534883720936E-2</v>
      </c>
      <c r="I22" s="10">
        <f t="shared" si="6"/>
        <v>0.94186046511627897</v>
      </c>
      <c r="J22" s="9">
        <f t="shared" si="7"/>
        <v>73697.506374935736</v>
      </c>
      <c r="K22" s="9">
        <f t="shared" si="8"/>
        <v>1193899.6032739587</v>
      </c>
      <c r="L22" s="8">
        <f t="shared" si="9"/>
        <v>1267597.1096488945</v>
      </c>
      <c r="M22" s="15">
        <f t="shared" si="10"/>
        <v>-0.14000000000000001</v>
      </c>
    </row>
    <row r="23" spans="1:13" x14ac:dyDescent="0.3">
      <c r="A23" s="1">
        <f t="shared" si="0"/>
        <v>20</v>
      </c>
      <c r="B23" s="14">
        <f t="shared" si="1"/>
        <v>89.265390473517101</v>
      </c>
      <c r="C23" s="3">
        <v>0.25</v>
      </c>
      <c r="D23" s="9">
        <f>L22*H23/B22</f>
        <v>1775.0400000000002</v>
      </c>
      <c r="E23" s="14">
        <f t="shared" si="3"/>
        <v>1362.5469201877652</v>
      </c>
      <c r="F23" s="3">
        <v>0.06</v>
      </c>
      <c r="G23" s="9">
        <f>L22*I23/E22</f>
        <v>887.5200000000001</v>
      </c>
      <c r="H23" s="17">
        <v>0.1</v>
      </c>
      <c r="I23" s="17">
        <f>1-H23</f>
        <v>0.9</v>
      </c>
      <c r="J23" s="9">
        <f t="shared" si="7"/>
        <v>158449.63870611181</v>
      </c>
      <c r="K23" s="9">
        <f t="shared" si="8"/>
        <v>1209287.6426050456</v>
      </c>
      <c r="L23" s="8">
        <f t="shared" si="9"/>
        <v>1367737.2813111574</v>
      </c>
      <c r="M23" s="15">
        <f t="shared" si="10"/>
        <v>7.9000000000000181E-2</v>
      </c>
    </row>
    <row r="24" spans="1:13" x14ac:dyDescent="0.3">
      <c r="A24" s="1">
        <f t="shared" si="0"/>
        <v>21</v>
      </c>
      <c r="B24" s="14">
        <f t="shared" si="1"/>
        <v>111.58173809189637</v>
      </c>
      <c r="C24" s="3">
        <f t="shared" ref="C24:C25" si="14">C23</f>
        <v>0.25</v>
      </c>
      <c r="D24" s="9">
        <f t="shared" si="2"/>
        <v>1775.0400000000002</v>
      </c>
      <c r="E24" s="14">
        <f t="shared" si="3"/>
        <v>1444.2997353990311</v>
      </c>
      <c r="F24" s="3">
        <f t="shared" ref="F24:F25" si="15">F23</f>
        <v>0.06</v>
      </c>
      <c r="G24" s="9">
        <f t="shared" si="4"/>
        <v>887.5200000000001</v>
      </c>
      <c r="H24" s="10">
        <f t="shared" si="5"/>
        <v>0.13383412277621221</v>
      </c>
      <c r="I24" s="10">
        <f t="shared" si="6"/>
        <v>0.86616587722378791</v>
      </c>
      <c r="J24" s="9">
        <f t="shared" si="7"/>
        <v>198062.04838263974</v>
      </c>
      <c r="K24" s="9">
        <f t="shared" si="8"/>
        <v>1281844.9011613482</v>
      </c>
      <c r="L24" s="8">
        <f t="shared" si="9"/>
        <v>1479906.9495439879</v>
      </c>
      <c r="M24" s="15">
        <f t="shared" si="10"/>
        <v>8.2011121408711585E-2</v>
      </c>
    </row>
    <row r="25" spans="1:13" x14ac:dyDescent="0.3">
      <c r="A25" s="1">
        <f t="shared" si="0"/>
        <v>22</v>
      </c>
      <c r="B25" s="14">
        <f t="shared" si="1"/>
        <v>139.47717261487045</v>
      </c>
      <c r="C25" s="3">
        <f t="shared" si="14"/>
        <v>0.25</v>
      </c>
      <c r="D25" s="9">
        <f t="shared" si="2"/>
        <v>1775.0400000000002</v>
      </c>
      <c r="E25" s="14">
        <f t="shared" si="3"/>
        <v>1530.9577195229731</v>
      </c>
      <c r="F25" s="3">
        <f t="shared" si="15"/>
        <v>0.06</v>
      </c>
      <c r="G25" s="9">
        <f t="shared" si="4"/>
        <v>887.5200000000001</v>
      </c>
      <c r="H25" s="10">
        <f t="shared" si="5"/>
        <v>0.15412591067945289</v>
      </c>
      <c r="I25" s="10">
        <f t="shared" si="6"/>
        <v>0.8458740893205472</v>
      </c>
      <c r="J25" s="9">
        <f t="shared" si="7"/>
        <v>247577.56047829968</v>
      </c>
      <c r="K25" s="9">
        <f t="shared" si="8"/>
        <v>1358755.5952310292</v>
      </c>
      <c r="L25" s="8">
        <f t="shared" si="9"/>
        <v>1606333.1557093288</v>
      </c>
      <c r="M25" s="15">
        <f t="shared" si="10"/>
        <v>8.542848332748032E-2</v>
      </c>
    </row>
    <row r="26" spans="1:13" x14ac:dyDescent="0.3">
      <c r="A26" s="1">
        <f t="shared" si="0"/>
        <v>23</v>
      </c>
      <c r="B26" s="14">
        <v>157.68992641913982</v>
      </c>
      <c r="C26" s="2">
        <f>B26/B25-1</f>
        <v>0.13057874247680012</v>
      </c>
      <c r="D26" s="9">
        <f t="shared" si="2"/>
        <v>1775.0400000000002</v>
      </c>
      <c r="E26" s="14">
        <v>1576.8992641913983</v>
      </c>
      <c r="F26" s="2">
        <f>E26/E25-1</f>
        <v>3.0008369325013051E-2</v>
      </c>
      <c r="G26" s="9">
        <f t="shared" si="4"/>
        <v>887.5200000000001</v>
      </c>
      <c r="H26" s="10">
        <f t="shared" si="5"/>
        <v>0.16666666666666666</v>
      </c>
      <c r="I26" s="10">
        <f t="shared" si="6"/>
        <v>0.83333333333333326</v>
      </c>
      <c r="J26" s="9">
        <f t="shared" si="7"/>
        <v>279905.92699102999</v>
      </c>
      <c r="K26" s="9">
        <f t="shared" si="8"/>
        <v>1399529.6349551501</v>
      </c>
      <c r="L26" s="8">
        <f t="shared" si="9"/>
        <v>1679435.5619461802</v>
      </c>
      <c r="M26" s="15">
        <f t="shared" si="10"/>
        <v>4.5508869674404817E-2</v>
      </c>
    </row>
    <row r="27" spans="1:13" x14ac:dyDescent="0.3">
      <c r="A27" s="1">
        <f t="shared" si="0"/>
        <v>24</v>
      </c>
      <c r="B27" s="5">
        <f t="shared" si="1"/>
        <v>160.84372494752262</v>
      </c>
      <c r="C27" s="3">
        <v>0.02</v>
      </c>
      <c r="D27" s="9">
        <f>L26*H27/B26</f>
        <v>1065.0240000000003</v>
      </c>
      <c r="E27" s="5">
        <f t="shared" ref="E27" si="16">E26*(1+F27)</f>
        <v>1608.4372494752263</v>
      </c>
      <c r="F27" s="3">
        <v>0.02</v>
      </c>
      <c r="G27" s="9">
        <f>L26*I27/E26</f>
        <v>958.52160000000038</v>
      </c>
      <c r="H27" s="17">
        <v>0.1</v>
      </c>
      <c r="I27" s="17">
        <f>1-H27</f>
        <v>0.9</v>
      </c>
      <c r="J27" s="9">
        <f t="shared" si="7"/>
        <v>171302.4273185104</v>
      </c>
      <c r="K27" s="9">
        <f t="shared" si="8"/>
        <v>1541721.8458665938</v>
      </c>
      <c r="L27" s="8">
        <f t="shared" si="9"/>
        <v>1713024.2731851041</v>
      </c>
      <c r="M27" s="15">
        <f t="shared" si="10"/>
        <v>2.000000000000024E-2</v>
      </c>
    </row>
    <row r="28" spans="1:13" x14ac:dyDescent="0.3">
      <c r="A28" s="1">
        <f t="shared" si="0"/>
        <v>25</v>
      </c>
      <c r="B28" s="5">
        <f t="shared" si="1"/>
        <v>164.06059944647308</v>
      </c>
      <c r="C28" s="2">
        <f t="shared" si="11"/>
        <v>0.02</v>
      </c>
      <c r="D28" s="9">
        <f t="shared" si="2"/>
        <v>1065.0240000000003</v>
      </c>
      <c r="E28" s="5">
        <f t="shared" si="3"/>
        <v>1640.6059944647309</v>
      </c>
      <c r="F28" s="4">
        <f t="shared" si="12"/>
        <v>0.02</v>
      </c>
      <c r="G28" s="9">
        <f t="shared" si="4"/>
        <v>958.52160000000038</v>
      </c>
      <c r="H28" s="10">
        <f t="shared" si="5"/>
        <v>9.9999999999999992E-2</v>
      </c>
      <c r="I28" s="10">
        <f t="shared" si="6"/>
        <v>0.89999999999999991</v>
      </c>
      <c r="J28" s="9">
        <f t="shared" si="7"/>
        <v>174728.4758648806</v>
      </c>
      <c r="K28" s="9">
        <f t="shared" si="8"/>
        <v>1572556.2827839255</v>
      </c>
      <c r="L28" s="8">
        <f t="shared" si="9"/>
        <v>1747284.7586488063</v>
      </c>
      <c r="M28" s="15">
        <f t="shared" si="10"/>
        <v>2.0000000000000018E-2</v>
      </c>
    </row>
    <row r="29" spans="1:13" x14ac:dyDescent="0.3">
      <c r="A29" s="1">
        <f t="shared" si="0"/>
        <v>26</v>
      </c>
      <c r="B29" s="5">
        <f t="shared" si="1"/>
        <v>167.34181143540255</v>
      </c>
      <c r="C29" s="2">
        <f t="shared" si="11"/>
        <v>0.02</v>
      </c>
      <c r="D29" s="9">
        <f t="shared" si="2"/>
        <v>1065.0240000000003</v>
      </c>
      <c r="E29" s="5">
        <f t="shared" si="3"/>
        <v>1673.4181143540254</v>
      </c>
      <c r="F29" s="4">
        <f t="shared" si="12"/>
        <v>0.02</v>
      </c>
      <c r="G29" s="9">
        <f t="shared" si="4"/>
        <v>958.52160000000038</v>
      </c>
      <c r="H29" s="10">
        <f t="shared" si="5"/>
        <v>9.9999999999999992E-2</v>
      </c>
      <c r="I29" s="10">
        <f t="shared" si="6"/>
        <v>0.9</v>
      </c>
      <c r="J29" s="9">
        <f t="shared" si="7"/>
        <v>178223.04538217821</v>
      </c>
      <c r="K29" s="9">
        <f t="shared" si="8"/>
        <v>1604007.4084396041</v>
      </c>
      <c r="L29" s="8">
        <f t="shared" si="9"/>
        <v>1782230.4538217823</v>
      </c>
      <c r="M29" s="15">
        <f t="shared" si="10"/>
        <v>2.0000000000000018E-2</v>
      </c>
    </row>
    <row r="30" spans="1:13" x14ac:dyDescent="0.3">
      <c r="A30" s="1">
        <f t="shared" si="0"/>
        <v>27</v>
      </c>
      <c r="B30" s="5">
        <f t="shared" si="1"/>
        <v>170.68864766411059</v>
      </c>
      <c r="C30" s="2">
        <f t="shared" si="11"/>
        <v>0.02</v>
      </c>
      <c r="D30" s="9">
        <f t="shared" si="2"/>
        <v>1065.0240000000003</v>
      </c>
      <c r="E30" s="5">
        <f t="shared" si="3"/>
        <v>1706.8864766411059</v>
      </c>
      <c r="F30" s="4">
        <f t="shared" si="12"/>
        <v>0.02</v>
      </c>
      <c r="G30" s="9">
        <f t="shared" si="4"/>
        <v>958.52160000000038</v>
      </c>
      <c r="H30" s="10">
        <f t="shared" si="5"/>
        <v>9.9999999999999992E-2</v>
      </c>
      <c r="I30" s="10">
        <f t="shared" si="6"/>
        <v>0.9</v>
      </c>
      <c r="J30" s="9">
        <f t="shared" si="7"/>
        <v>181787.50628982179</v>
      </c>
      <c r="K30" s="9">
        <f t="shared" si="8"/>
        <v>1636087.5566083961</v>
      </c>
      <c r="L30" s="8">
        <f t="shared" si="9"/>
        <v>1817875.0628982179</v>
      </c>
      <c r="M30" s="15">
        <f t="shared" si="10"/>
        <v>2.0000000000000018E-2</v>
      </c>
    </row>
    <row r="31" spans="1:13" x14ac:dyDescent="0.3">
      <c r="A31" s="1">
        <f t="shared" si="0"/>
        <v>28</v>
      </c>
      <c r="B31" s="5">
        <f t="shared" si="1"/>
        <v>174.1024206173928</v>
      </c>
      <c r="C31" s="2">
        <f t="shared" si="11"/>
        <v>0.02</v>
      </c>
      <c r="D31" s="9">
        <f t="shared" si="2"/>
        <v>1065.0240000000003</v>
      </c>
      <c r="E31" s="5">
        <f t="shared" si="3"/>
        <v>1741.024206173928</v>
      </c>
      <c r="F31" s="4">
        <f t="shared" si="12"/>
        <v>0.02</v>
      </c>
      <c r="G31" s="9">
        <f t="shared" si="4"/>
        <v>958.52160000000038</v>
      </c>
      <c r="H31" s="10">
        <f t="shared" si="5"/>
        <v>9.9999999999999992E-2</v>
      </c>
      <c r="I31" s="10">
        <f t="shared" si="6"/>
        <v>0.9</v>
      </c>
      <c r="J31" s="9">
        <f t="shared" si="7"/>
        <v>185423.25641561821</v>
      </c>
      <c r="K31" s="9">
        <f t="shared" si="8"/>
        <v>1668809.307740564</v>
      </c>
      <c r="L31" s="8">
        <f t="shared" si="9"/>
        <v>1854232.5641561821</v>
      </c>
      <c r="M31" s="15">
        <f t="shared" si="10"/>
        <v>1.9999999999999796E-2</v>
      </c>
    </row>
    <row r="32" spans="1:13" x14ac:dyDescent="0.3">
      <c r="A32" s="1">
        <f t="shared" si="0"/>
        <v>29</v>
      </c>
      <c r="B32" s="5">
        <f t="shared" si="1"/>
        <v>177.58446902974066</v>
      </c>
      <c r="C32" s="2">
        <f t="shared" si="11"/>
        <v>0.02</v>
      </c>
      <c r="D32" s="9">
        <f t="shared" si="2"/>
        <v>1065.0240000000003</v>
      </c>
      <c r="E32" s="5">
        <f t="shared" si="3"/>
        <v>1775.8446902974065</v>
      </c>
      <c r="F32" s="4">
        <f t="shared" si="12"/>
        <v>0.02</v>
      </c>
      <c r="G32" s="9">
        <f t="shared" si="4"/>
        <v>958.52160000000038</v>
      </c>
      <c r="H32" s="10">
        <f t="shared" si="5"/>
        <v>0.1</v>
      </c>
      <c r="I32" s="10">
        <f t="shared" si="6"/>
        <v>0.9</v>
      </c>
      <c r="J32" s="9">
        <f t="shared" si="7"/>
        <v>189131.72154393059</v>
      </c>
      <c r="K32" s="9">
        <f t="shared" si="8"/>
        <v>1702185.4938953752</v>
      </c>
      <c r="L32" s="8">
        <f t="shared" si="9"/>
        <v>1891317.2154393056</v>
      </c>
      <c r="M32" s="15">
        <f t="shared" si="10"/>
        <v>2.0000000000000018E-2</v>
      </c>
    </row>
    <row r="33" spans="1:13" x14ac:dyDescent="0.3">
      <c r="A33" s="1">
        <f t="shared" si="0"/>
        <v>30</v>
      </c>
      <c r="B33" s="5">
        <f t="shared" si="1"/>
        <v>181.13615841033547</v>
      </c>
      <c r="C33" s="2">
        <f t="shared" si="11"/>
        <v>0.02</v>
      </c>
      <c r="D33" s="9">
        <f t="shared" si="2"/>
        <v>1065.0240000000003</v>
      </c>
      <c r="E33" s="5">
        <f t="shared" si="3"/>
        <v>1811.3615841033547</v>
      </c>
      <c r="F33" s="4">
        <f t="shared" si="12"/>
        <v>0.02</v>
      </c>
      <c r="G33" s="9">
        <f t="shared" si="4"/>
        <v>958.52160000000038</v>
      </c>
      <c r="H33" s="10">
        <f t="shared" si="5"/>
        <v>9.9999999999999978E-2</v>
      </c>
      <c r="I33" s="10">
        <f t="shared" si="6"/>
        <v>0.9</v>
      </c>
      <c r="J33" s="9">
        <f t="shared" si="7"/>
        <v>192914.35597480918</v>
      </c>
      <c r="K33" s="9">
        <f t="shared" si="8"/>
        <v>1736229.2037732829</v>
      </c>
      <c r="L33" s="8">
        <f t="shared" si="9"/>
        <v>1929143.5597480922</v>
      </c>
      <c r="M33" s="15">
        <f t="shared" si="10"/>
        <v>2.000000000000024E-2</v>
      </c>
    </row>
    <row r="34" spans="1:13" x14ac:dyDescent="0.3">
      <c r="A34" s="1">
        <f t="shared" si="0"/>
        <v>31</v>
      </c>
      <c r="B34" s="14">
        <f t="shared" si="1"/>
        <v>90.568079205167734</v>
      </c>
      <c r="C34" s="3">
        <v>-0.5</v>
      </c>
      <c r="D34" s="9">
        <f t="shared" si="2"/>
        <v>1065.0240000000003</v>
      </c>
      <c r="E34" s="14">
        <f t="shared" si="3"/>
        <v>1630.2254256930194</v>
      </c>
      <c r="F34" s="3">
        <v>-0.1</v>
      </c>
      <c r="G34" s="9">
        <f t="shared" si="4"/>
        <v>958.52160000000038</v>
      </c>
      <c r="H34" s="10">
        <f t="shared" si="5"/>
        <v>5.8139534883720916E-2</v>
      </c>
      <c r="I34" s="10">
        <f t="shared" si="6"/>
        <v>0.94186046511627908</v>
      </c>
      <c r="J34" s="9">
        <f t="shared" si="7"/>
        <v>96457.17798740459</v>
      </c>
      <c r="K34" s="9">
        <f t="shared" si="8"/>
        <v>1562606.2833959546</v>
      </c>
      <c r="L34" s="8">
        <f t="shared" si="9"/>
        <v>1659063.4613833593</v>
      </c>
      <c r="M34" s="15">
        <f t="shared" si="10"/>
        <v>-0.14000000000000001</v>
      </c>
    </row>
    <row r="35" spans="1:13" x14ac:dyDescent="0.3">
      <c r="A35" s="1">
        <f t="shared" si="0"/>
        <v>32</v>
      </c>
      <c r="B35" s="14">
        <f t="shared" si="1"/>
        <v>113.21009900645967</v>
      </c>
      <c r="C35" s="3">
        <v>0.25</v>
      </c>
      <c r="D35" s="9">
        <f>L34*H35/B34</f>
        <v>1831.841280000001</v>
      </c>
      <c r="E35" s="14">
        <f t="shared" si="3"/>
        <v>1728.0389512346005</v>
      </c>
      <c r="F35" s="3">
        <v>0.06</v>
      </c>
      <c r="G35" s="9">
        <f>L34*I35/E34</f>
        <v>915.92064000000028</v>
      </c>
      <c r="H35" s="17">
        <v>0.1</v>
      </c>
      <c r="I35" s="17">
        <f>1-H35</f>
        <v>0.9</v>
      </c>
      <c r="J35" s="9">
        <f t="shared" si="7"/>
        <v>207382.93267291994</v>
      </c>
      <c r="K35" s="9">
        <f t="shared" si="8"/>
        <v>1582746.5421597245</v>
      </c>
      <c r="L35" s="8">
        <f t="shared" si="9"/>
        <v>1790129.4748326445</v>
      </c>
      <c r="M35" s="15">
        <f t="shared" si="10"/>
        <v>7.8999999999999959E-2</v>
      </c>
    </row>
    <row r="36" spans="1:13" x14ac:dyDescent="0.3">
      <c r="A36" s="1">
        <f t="shared" si="0"/>
        <v>33</v>
      </c>
      <c r="B36" s="14">
        <f t="shared" si="1"/>
        <v>141.5126237580746</v>
      </c>
      <c r="C36" s="3">
        <f t="shared" ref="C36:C37" si="17">C35</f>
        <v>0.25</v>
      </c>
      <c r="D36" s="9">
        <f t="shared" si="2"/>
        <v>1831.841280000001</v>
      </c>
      <c r="E36" s="14">
        <f t="shared" si="3"/>
        <v>1831.7212883086765</v>
      </c>
      <c r="F36" s="3">
        <f t="shared" ref="F36:F37" si="18">F35</f>
        <v>0.06</v>
      </c>
      <c r="G36" s="9">
        <f t="shared" si="4"/>
        <v>915.92064000000028</v>
      </c>
      <c r="H36" s="10">
        <f t="shared" si="5"/>
        <v>0.13383412277621226</v>
      </c>
      <c r="I36" s="10">
        <f t="shared" si="6"/>
        <v>0.86616587722378779</v>
      </c>
      <c r="J36" s="9">
        <f t="shared" si="7"/>
        <v>259228.66584114992</v>
      </c>
      <c r="K36" s="9">
        <f t="shared" si="8"/>
        <v>1677711.334689308</v>
      </c>
      <c r="L36" s="8">
        <f t="shared" si="9"/>
        <v>1936940.0005304578</v>
      </c>
      <c r="M36" s="15">
        <f t="shared" si="10"/>
        <v>8.2011121408711807E-2</v>
      </c>
    </row>
    <row r="37" spans="1:13" x14ac:dyDescent="0.3">
      <c r="A37" s="1">
        <f t="shared" si="0"/>
        <v>34</v>
      </c>
      <c r="B37" s="14">
        <f t="shared" si="1"/>
        <v>176.89077969759325</v>
      </c>
      <c r="C37" s="3">
        <f t="shared" si="17"/>
        <v>0.25</v>
      </c>
      <c r="D37" s="9">
        <f t="shared" si="2"/>
        <v>1831.841280000001</v>
      </c>
      <c r="E37" s="14">
        <f t="shared" si="3"/>
        <v>1941.6245656071972</v>
      </c>
      <c r="F37" s="3">
        <f t="shared" si="18"/>
        <v>0.06</v>
      </c>
      <c r="G37" s="9">
        <f t="shared" si="4"/>
        <v>915.92064000000028</v>
      </c>
      <c r="H37" s="10">
        <f t="shared" si="5"/>
        <v>0.15412591067945292</v>
      </c>
      <c r="I37" s="10">
        <f t="shared" si="6"/>
        <v>0.84587408932054708</v>
      </c>
      <c r="J37" s="9">
        <f t="shared" si="7"/>
        <v>324035.83230143739</v>
      </c>
      <c r="K37" s="9">
        <f t="shared" si="8"/>
        <v>1778374.0147706666</v>
      </c>
      <c r="L37" s="8">
        <f t="shared" si="9"/>
        <v>2102409.847072104</v>
      </c>
      <c r="M37" s="15">
        <f t="shared" si="10"/>
        <v>8.5428483327480542E-2</v>
      </c>
    </row>
    <row r="38" spans="1:13" x14ac:dyDescent="0.3">
      <c r="A38" s="1">
        <f t="shared" si="0"/>
        <v>35</v>
      </c>
      <c r="B38" s="14">
        <v>199.98895526624565</v>
      </c>
      <c r="C38" s="2">
        <f>B38/B37-1</f>
        <v>0.13057874247680012</v>
      </c>
      <c r="D38" s="9">
        <f t="shared" si="2"/>
        <v>1831.841280000001</v>
      </c>
      <c r="E38" s="14">
        <v>1999.8895526624565</v>
      </c>
      <c r="F38" s="2">
        <f>E38/E37-1</f>
        <v>3.0008369325013273E-2</v>
      </c>
      <c r="G38" s="9">
        <f t="shared" si="4"/>
        <v>915.92064000000028</v>
      </c>
      <c r="H38" s="10">
        <f t="shared" si="5"/>
        <v>0.16666666666666671</v>
      </c>
      <c r="I38" s="10">
        <f t="shared" si="6"/>
        <v>0.83333333333333326</v>
      </c>
      <c r="J38" s="9">
        <f t="shared" si="7"/>
        <v>366348.02380078239</v>
      </c>
      <c r="K38" s="9">
        <f t="shared" si="8"/>
        <v>1831740.1190039115</v>
      </c>
      <c r="L38" s="8">
        <f t="shared" si="9"/>
        <v>2198088.1428046939</v>
      </c>
      <c r="M38" s="15">
        <f t="shared" si="10"/>
        <v>4.5508869674404817E-2</v>
      </c>
    </row>
    <row r="39" spans="1:13" x14ac:dyDescent="0.3">
      <c r="A39" s="1">
        <f t="shared" si="0"/>
        <v>36</v>
      </c>
      <c r="B39" s="5">
        <f t="shared" ref="B39" si="19">B38*(1+C39)</f>
        <v>203.98873437157056</v>
      </c>
      <c r="C39" s="3">
        <v>0.02</v>
      </c>
      <c r="D39" s="9">
        <f>L38*H39/B38</f>
        <v>1099.1047680000006</v>
      </c>
      <c r="E39" s="5">
        <f t="shared" ref="E39" si="20">E38*(1+F39)</f>
        <v>2039.8873437157056</v>
      </c>
      <c r="F39" s="3">
        <v>0.02</v>
      </c>
      <c r="G39" s="9">
        <f>L38*I39/E38</f>
        <v>989.19429120000041</v>
      </c>
      <c r="H39" s="17">
        <v>0.1</v>
      </c>
      <c r="I39" s="17">
        <f>1-H39</f>
        <v>0.9</v>
      </c>
      <c r="J39" s="9">
        <f t="shared" si="7"/>
        <v>224204.99056607881</v>
      </c>
      <c r="K39" s="9">
        <f t="shared" si="8"/>
        <v>2017844.915094709</v>
      </c>
      <c r="L39" s="8">
        <f t="shared" si="9"/>
        <v>2242049.9056607876</v>
      </c>
      <c r="M39" s="15">
        <f t="shared" si="10"/>
        <v>2.0000000000000018E-2</v>
      </c>
    </row>
    <row r="41" spans="1:13" s="13" customFormat="1" x14ac:dyDescent="0.3">
      <c r="A41" s="11" t="s">
        <v>12</v>
      </c>
      <c r="B41" s="12">
        <f>(B39/B3)^(1/3)-1</f>
        <v>0.26824179456254549</v>
      </c>
      <c r="C41" s="11"/>
      <c r="D41" s="11"/>
      <c r="E41" s="12">
        <f>(E39/E3)^(1/3)-1</f>
        <v>0.26824179456254549</v>
      </c>
      <c r="F41" s="11"/>
      <c r="G41" s="11"/>
      <c r="H41" s="11"/>
      <c r="I41" s="11"/>
      <c r="J41" s="12">
        <f>(J39/J3)^(1/3)-1</f>
        <v>0.30882553198854712</v>
      </c>
      <c r="K41" s="12">
        <f>(K39/K3)^(1/3)-1</f>
        <v>0.30882553198854712</v>
      </c>
      <c r="L41" s="12">
        <f>(L39/L3)^(1/3)-1</f>
        <v>0.30882553198854712</v>
      </c>
      <c r="M41" s="11"/>
    </row>
  </sheetData>
  <mergeCells count="1">
    <mergeCell ref="H1:M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EDCB8-28FD-4647-A611-88CBA58F6032}">
  <dimension ref="B1:I12"/>
  <sheetViews>
    <sheetView showGridLines="0" tabSelected="1" zoomScale="90" zoomScaleNormal="90" workbookViewId="0">
      <selection activeCell="E19" sqref="E19"/>
    </sheetView>
  </sheetViews>
  <sheetFormatPr defaultRowHeight="14.4" x14ac:dyDescent="0.3"/>
  <cols>
    <col min="2" max="2" width="15.21875" style="1" customWidth="1"/>
    <col min="3" max="8" width="11.88671875" style="1" customWidth="1"/>
    <col min="9" max="9" width="11.88671875" customWidth="1"/>
  </cols>
  <sheetData>
    <row r="1" spans="2:9" ht="15" thickBot="1" x14ac:dyDescent="0.35"/>
    <row r="2" spans="2:9" x14ac:dyDescent="0.3">
      <c r="B2" s="78"/>
      <c r="C2" s="70" t="s">
        <v>13</v>
      </c>
      <c r="D2" s="71"/>
      <c r="E2" s="70" t="s">
        <v>18</v>
      </c>
      <c r="F2" s="71"/>
      <c r="G2" s="72" t="s">
        <v>21</v>
      </c>
      <c r="H2" s="74" t="s">
        <v>20</v>
      </c>
      <c r="I2" s="76" t="s">
        <v>30</v>
      </c>
    </row>
    <row r="3" spans="2:9" ht="15" thickBot="1" x14ac:dyDescent="0.35">
      <c r="B3" s="79"/>
      <c r="C3" s="66" t="s">
        <v>14</v>
      </c>
      <c r="D3" s="67" t="s">
        <v>15</v>
      </c>
      <c r="E3" s="66" t="s">
        <v>14</v>
      </c>
      <c r="F3" s="67" t="s">
        <v>15</v>
      </c>
      <c r="G3" s="73"/>
      <c r="H3" s="75"/>
      <c r="I3" s="77"/>
    </row>
    <row r="4" spans="2:9" ht="15" thickBot="1" x14ac:dyDescent="0.35">
      <c r="B4" s="64" t="s">
        <v>16</v>
      </c>
      <c r="C4" s="60" t="s">
        <v>17</v>
      </c>
      <c r="D4" s="61" t="s">
        <v>17</v>
      </c>
      <c r="E4" s="62" t="s">
        <v>17</v>
      </c>
      <c r="F4" s="63" t="s">
        <v>17</v>
      </c>
      <c r="G4" s="64" t="s">
        <v>19</v>
      </c>
      <c r="H4" s="65">
        <v>0.26</v>
      </c>
      <c r="I4" s="63" t="s">
        <v>31</v>
      </c>
    </row>
    <row r="5" spans="2:9" ht="15" thickBot="1" x14ac:dyDescent="0.35">
      <c r="B5" s="52"/>
      <c r="C5" s="32"/>
      <c r="D5" s="33"/>
      <c r="E5" s="32"/>
      <c r="F5" s="33"/>
      <c r="G5" s="52"/>
      <c r="H5" s="30"/>
      <c r="I5" s="31"/>
    </row>
    <row r="6" spans="2:9" x14ac:dyDescent="0.3">
      <c r="B6" s="53" t="s">
        <v>23</v>
      </c>
      <c r="C6" s="34">
        <v>0.5</v>
      </c>
      <c r="D6" s="19">
        <v>0.5</v>
      </c>
      <c r="E6" s="43">
        <v>-0.5</v>
      </c>
      <c r="F6" s="44">
        <v>-0.1</v>
      </c>
      <c r="G6" s="53" t="s">
        <v>22</v>
      </c>
      <c r="H6" s="18">
        <v>0.38</v>
      </c>
      <c r="I6" s="19">
        <f>H6-$H$4</f>
        <v>0.12</v>
      </c>
    </row>
    <row r="7" spans="2:9" x14ac:dyDescent="0.3">
      <c r="B7" s="54" t="s">
        <v>24</v>
      </c>
      <c r="C7" s="35">
        <v>0.5</v>
      </c>
      <c r="D7" s="21">
        <v>0.5</v>
      </c>
      <c r="E7" s="45">
        <v>-0.3</v>
      </c>
      <c r="F7" s="46" t="s">
        <v>29</v>
      </c>
      <c r="G7" s="54" t="s">
        <v>22</v>
      </c>
      <c r="H7" s="20">
        <v>0.33</v>
      </c>
      <c r="I7" s="21">
        <f>H7-$H$4</f>
        <v>7.0000000000000007E-2</v>
      </c>
    </row>
    <row r="8" spans="2:9" ht="15" thickBot="1" x14ac:dyDescent="0.35">
      <c r="B8" s="55" t="s">
        <v>25</v>
      </c>
      <c r="C8" s="36">
        <v>0.5</v>
      </c>
      <c r="D8" s="23">
        <v>0.5</v>
      </c>
      <c r="E8" s="47">
        <v>-0.3</v>
      </c>
      <c r="F8" s="48">
        <v>0</v>
      </c>
      <c r="G8" s="55" t="s">
        <v>22</v>
      </c>
      <c r="H8" s="22">
        <v>0.31</v>
      </c>
      <c r="I8" s="23">
        <f>H8-$H$4</f>
        <v>4.9999999999999989E-2</v>
      </c>
    </row>
    <row r="9" spans="2:9" ht="15" thickBot="1" x14ac:dyDescent="0.35">
      <c r="B9" s="52"/>
      <c r="C9" s="32"/>
      <c r="D9" s="33"/>
      <c r="E9" s="32"/>
      <c r="F9" s="33"/>
      <c r="G9" s="52"/>
      <c r="H9" s="30"/>
      <c r="I9" s="31"/>
    </row>
    <row r="10" spans="2:9" x14ac:dyDescent="0.3">
      <c r="B10" s="56" t="s">
        <v>26</v>
      </c>
      <c r="C10" s="37">
        <v>0.3</v>
      </c>
      <c r="D10" s="38">
        <v>0.7</v>
      </c>
      <c r="E10" s="49">
        <v>-0.5</v>
      </c>
      <c r="F10" s="25">
        <v>-0.1</v>
      </c>
      <c r="G10" s="56" t="s">
        <v>22</v>
      </c>
      <c r="H10" s="24">
        <v>0.36</v>
      </c>
      <c r="I10" s="25">
        <f>H10-$H$4</f>
        <v>9.9999999999999978E-2</v>
      </c>
    </row>
    <row r="11" spans="2:9" x14ac:dyDescent="0.3">
      <c r="B11" s="57" t="s">
        <v>27</v>
      </c>
      <c r="C11" s="39">
        <v>0.2</v>
      </c>
      <c r="D11" s="40">
        <v>0.8</v>
      </c>
      <c r="E11" s="50">
        <v>-0.5</v>
      </c>
      <c r="F11" s="27">
        <v>-0.1</v>
      </c>
      <c r="G11" s="57" t="s">
        <v>22</v>
      </c>
      <c r="H11" s="26">
        <v>0.34</v>
      </c>
      <c r="I11" s="27">
        <f>H11-$H$4</f>
        <v>8.0000000000000016E-2</v>
      </c>
    </row>
    <row r="12" spans="2:9" ht="15" thickBot="1" x14ac:dyDescent="0.35">
      <c r="B12" s="58" t="s">
        <v>28</v>
      </c>
      <c r="C12" s="41">
        <v>0.1</v>
      </c>
      <c r="D12" s="42">
        <v>0.9</v>
      </c>
      <c r="E12" s="51">
        <v>-0.5</v>
      </c>
      <c r="F12" s="29">
        <v>-0.1</v>
      </c>
      <c r="G12" s="58" t="s">
        <v>22</v>
      </c>
      <c r="H12" s="28">
        <v>0.31</v>
      </c>
      <c r="I12" s="29">
        <f>H12-$H$4</f>
        <v>4.9999999999999989E-2</v>
      </c>
    </row>
  </sheetData>
  <mergeCells count="5">
    <mergeCell ref="C2:D2"/>
    <mergeCell ref="E2:F2"/>
    <mergeCell ref="G2:G3"/>
    <mergeCell ref="H2:H3"/>
    <mergeCell ref="I2:I3"/>
  </mergeCells>
  <pageMargins left="0.7" right="0.7" top="0.75" bottom="0.75" header="0.3" footer="0.3"/>
  <pageSetup paperSize="9" orientation="portrait" r:id="rId1"/>
  <ignoredErrors>
    <ignoredError sqref="F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Untouched</vt:lpstr>
      <vt:lpstr>Scenario 1-Ride the tide</vt:lpstr>
      <vt:lpstr>Scenario 2a-Post facto</vt:lpstr>
      <vt:lpstr>Scenario 2b-Post facto</vt:lpstr>
      <vt:lpstr>Scenario 2c-Post facto</vt:lpstr>
      <vt:lpstr>Scenario 3a-Post facto</vt:lpstr>
      <vt:lpstr>Scenario 3b-Post facto</vt:lpstr>
      <vt:lpstr>Scenario 3c-Post facto</vt:lpstr>
      <vt:lpstr>Summary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Rakshit Ranjan</dc:creator>
  <cp:lastModifiedBy>Deven Kulkarni</cp:lastModifiedBy>
  <dcterms:created xsi:type="dcterms:W3CDTF">2021-09-21T03:56:56Z</dcterms:created>
  <dcterms:modified xsi:type="dcterms:W3CDTF">2021-10-02T15:21:20Z</dcterms:modified>
</cp:coreProperties>
</file>